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xr:revisionPtr revIDLastSave="0" documentId="8_{94E44BCF-483C-4507-9D18-42D6CD4C7902}" xr6:coauthVersionLast="46" xr6:coauthVersionMax="46" xr10:uidLastSave="{00000000-0000-0000-0000-000000000000}"/>
  <bookViews>
    <workbookView xWindow="1536" yWindow="1536" windowWidth="21660" windowHeight="13224" activeTab="2" xr2:uid="{00000000-000D-0000-FFFF-FFFF00000000}"/>
  </bookViews>
  <sheets>
    <sheet name="Instructions" sheetId="3" r:id="rId1"/>
    <sheet name="Attend" sheetId="6" r:id="rId2"/>
    <sheet name="Host or Sponsor" sheetId="5" r:id="rId3"/>
    <sheet name="EXAMPLE_Attend " sheetId="1" r:id="rId4"/>
    <sheet name="EXAMPLE_Host or Sponsor" sheetId="2" r:id="rId5"/>
  </sheets>
  <definedNames>
    <definedName name="_xlnm.Print_Area" localSheetId="1">Attend!$A$1:$D$24</definedName>
    <definedName name="_xlnm.Print_Area" localSheetId="3">'EXAMPLE_Attend '!$A$1:$D$24</definedName>
    <definedName name="_xlnm.Print_Area" localSheetId="4">'EXAMPLE_Host or Sponsor'!$A$1:$D$28</definedName>
    <definedName name="_xlnm.Print_Area" localSheetId="2">'Host or Sponsor'!$A$1:$D$28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2" l="1"/>
  <c r="C20" i="2"/>
  <c r="B20" i="2"/>
  <c r="D16" i="2"/>
  <c r="D22" i="2" s="1"/>
  <c r="C16" i="2"/>
  <c r="C22" i="2" s="1"/>
  <c r="C23" i="2" s="1"/>
  <c r="B16" i="2"/>
  <c r="B22" i="2" s="1"/>
  <c r="B23" i="2" s="1"/>
  <c r="C14" i="2"/>
  <c r="B14" i="2"/>
  <c r="D13" i="2"/>
  <c r="D14" i="2" s="1"/>
  <c r="C13" i="2"/>
  <c r="B13" i="2"/>
  <c r="D12" i="2"/>
  <c r="C12" i="2"/>
  <c r="B12" i="2"/>
  <c r="D9" i="2"/>
  <c r="C9" i="2"/>
  <c r="B19" i="1"/>
  <c r="B15" i="1"/>
  <c r="B21" i="1" s="1"/>
  <c r="B22" i="1" s="1"/>
  <c r="B13" i="1"/>
  <c r="B12" i="1"/>
  <c r="B11" i="1"/>
  <c r="D22" i="5"/>
  <c r="D23" i="5" s="1"/>
  <c r="C22" i="5"/>
  <c r="B22" i="5"/>
  <c r="C14" i="5"/>
  <c r="C23" i="5" s="1"/>
  <c r="B14" i="5"/>
  <c r="B23" i="5" s="1"/>
  <c r="B21" i="6"/>
  <c r="B22" i="6" s="1"/>
  <c r="B13" i="6"/>
  <c r="D23" i="2" l="1"/>
</calcChain>
</file>

<file path=xl/sharedStrings.xml><?xml version="1.0" encoding="utf-8"?>
<sst xmlns="http://schemas.openxmlformats.org/spreadsheetml/2006/main" count="216" uniqueCount="124">
  <si>
    <r>
      <rPr>
        <b/>
        <sz val="12"/>
        <rFont val="Times New Roman"/>
        <family val="1"/>
      </rPr>
      <t>Event Name:</t>
    </r>
  </si>
  <si>
    <t>1.  Air Fare</t>
  </si>
  <si>
    <t>Total Salary and Benefits</t>
  </si>
  <si>
    <t>City &amp; State of Event</t>
  </si>
  <si>
    <t>Per Diem Rates</t>
  </si>
  <si>
    <r>
      <rPr>
        <b/>
        <sz val="12"/>
        <rFont val="Times New Roman"/>
        <family val="1"/>
      </rPr>
      <t>Location of event</t>
    </r>
    <r>
      <rPr>
        <sz val="12"/>
        <rFont val="Times New Roman"/>
        <family val="1"/>
      </rPr>
      <t xml:space="preserve">
</t>
    </r>
    <r>
      <rPr>
        <i/>
        <sz val="8"/>
        <rFont val="Times New Roman"/>
        <family val="1"/>
      </rPr>
      <t xml:space="preserve"> (hotel, conference center, etc)</t>
    </r>
  </si>
  <si>
    <r>
      <rPr>
        <b/>
        <sz val="12"/>
        <rFont val="Times New Roman"/>
        <family val="1"/>
      </rPr>
      <t>Type of Facility</t>
    </r>
    <r>
      <rPr>
        <sz val="12"/>
        <rFont val="Times New Roman"/>
        <family val="1"/>
      </rPr>
      <t xml:space="preserve">
</t>
    </r>
    <r>
      <rPr>
        <i/>
        <sz val="8"/>
        <rFont val="Times New Roman"/>
        <family val="1"/>
      </rPr>
      <t>(USDA, Federal, University or Commercial)</t>
    </r>
  </si>
  <si>
    <t>Non-Federal Contribution</t>
  </si>
  <si>
    <t>Lodging:</t>
  </si>
  <si>
    <t>M &amp; IE:</t>
  </si>
  <si>
    <t>Attendee Breakout:</t>
  </si>
  <si>
    <t>Location #1</t>
  </si>
  <si>
    <t>Location #2</t>
  </si>
  <si>
    <t>Location #3</t>
  </si>
  <si>
    <t>Agency Attendees: _____     </t>
  </si>
  <si>
    <t>Other USDA Attendees: ____    </t>
  </si>
  <si>
    <r>
      <rPr>
        <b/>
        <sz val="12"/>
        <rFont val="Times New Roman"/>
        <family val="1"/>
      </rPr>
      <t>Total Attendees: ________</t>
    </r>
    <r>
      <rPr>
        <sz val="12"/>
        <rFont val="Times New Roman"/>
        <family val="1"/>
      </rPr>
      <t>                     </t>
    </r>
  </si>
  <si>
    <t>Non-USDA Attendees: _____</t>
  </si>
  <si>
    <t>Other USDA Attendees -  __________    </t>
  </si>
  <si>
    <t>Non - USDA Attendees -   ___________</t>
  </si>
  <si>
    <t>Location Cost Comparison Worksheet - Host or Sponsor</t>
  </si>
  <si>
    <t xml:space="preserve">Please do not add additional items to the list. The sheet is formatted to fit on one page. </t>
  </si>
  <si>
    <t>Total Travel Expense (#1 - #5)</t>
  </si>
  <si>
    <t>11. Registration Fees</t>
  </si>
  <si>
    <t>12. Soft Funds, Grant Funds, or Trust 
      Funds</t>
  </si>
  <si>
    <r>
      <t xml:space="preserve">6.  Facility / Room Rental
</t>
    </r>
    <r>
      <rPr>
        <i/>
        <sz val="8"/>
        <rFont val="Times New Roman"/>
        <family val="1"/>
      </rPr>
      <t xml:space="preserve">     (Provide details or any contracting documentations 
      related to this cost)</t>
    </r>
  </si>
  <si>
    <r>
      <t xml:space="preserve">7.  Light Refreshments
   </t>
    </r>
    <r>
      <rPr>
        <i/>
        <sz val="8"/>
        <rFont val="Times New Roman"/>
        <family val="1"/>
      </rPr>
      <t xml:space="preserve">  (less than 20%  of total M&amp;IE/per day/per location)</t>
    </r>
  </si>
  <si>
    <t>8.  Promotional Material</t>
  </si>
  <si>
    <t>9.  Speaker / Trainer Fees</t>
  </si>
  <si>
    <r>
      <t>10.  Other Costs - Itemized</t>
    </r>
    <r>
      <rPr>
        <b/>
        <sz val="11"/>
        <rFont val="Times New Roman"/>
        <family val="1"/>
      </rPr>
      <t xml:space="preserve"> 
    </t>
    </r>
    <r>
      <rPr>
        <b/>
        <i/>
        <sz val="8"/>
        <rFont val="Times New Roman"/>
        <family val="1"/>
      </rPr>
      <t xml:space="preserve">  </t>
    </r>
    <r>
      <rPr>
        <i/>
        <sz val="8"/>
        <rFont val="Times New Roman"/>
        <family val="1"/>
      </rPr>
      <t>(If any, list each item and cost)</t>
    </r>
  </si>
  <si>
    <r>
      <t xml:space="preserve">5.  Total M&amp;IE
  </t>
    </r>
    <r>
      <rPr>
        <i/>
        <sz val="8"/>
        <rFont val="Times New Roman"/>
        <family val="1"/>
      </rPr>
      <t xml:space="preserve">  (Must be reduced if any meals (breakfast, lunch or  
     dinner) are provided by contractor and/or vendors</t>
    </r>
  </si>
  <si>
    <t>4.  Total Lodging</t>
  </si>
  <si>
    <r>
      <t xml:space="preserve">3.  Miscellaneous Travel Expenses 
    </t>
    </r>
    <r>
      <rPr>
        <i/>
        <sz val="8"/>
        <rFont val="Times New Roman"/>
        <family val="1"/>
      </rPr>
      <t>(TMC and Voucher fee, baggage fees, parking, hotel   
      taxes/fees)</t>
    </r>
  </si>
  <si>
    <r>
      <rPr>
        <b/>
        <sz val="12"/>
        <rFont val="Times New Roman"/>
        <family val="1"/>
      </rPr>
      <t xml:space="preserve">2.  Local /TDY  Transportation Expenses
     </t>
    </r>
    <r>
      <rPr>
        <i/>
        <sz val="8"/>
        <rFont val="Times New Roman"/>
        <family val="1"/>
      </rPr>
      <t>(POV Mileage, Subway, TNC, IMTC, Shuttle, Taxi, Tolls, 
       Rental Car/Fuel)</t>
    </r>
  </si>
  <si>
    <r>
      <rPr>
        <b/>
        <sz val="12"/>
        <color rgb="FF0070C0"/>
        <rFont val="Times New Roman"/>
        <family val="1"/>
      </rPr>
      <t xml:space="preserve">Total Non-Travel Expense </t>
    </r>
    <r>
      <rPr>
        <b/>
        <sz val="11"/>
        <color rgb="FF0070C0"/>
        <rFont val="Times New Roman"/>
        <family val="1"/>
      </rPr>
      <t>(#6 - #12)</t>
    </r>
  </si>
  <si>
    <r>
      <rPr>
        <b/>
        <sz val="12"/>
        <color rgb="FF974705"/>
        <rFont val="Times New Roman"/>
        <family val="1"/>
      </rPr>
      <t>Total Event Cost without Salary</t>
    </r>
    <r>
      <rPr>
        <b/>
        <sz val="11"/>
        <color rgb="FF974705"/>
        <rFont val="Times New Roman"/>
        <family val="1"/>
      </rPr>
      <t xml:space="preserve"> (#1 - </t>
    </r>
    <r>
      <rPr>
        <b/>
        <sz val="11"/>
        <color rgb="FF0070C0"/>
        <rFont val="Times New Roman"/>
        <family val="1"/>
      </rPr>
      <t>#12</t>
    </r>
    <r>
      <rPr>
        <b/>
        <sz val="11"/>
        <color rgb="FF974705"/>
        <rFont val="Times New Roman"/>
        <family val="1"/>
      </rPr>
      <t>)</t>
    </r>
    <r>
      <rPr>
        <b/>
        <sz val="12"/>
        <color rgb="FF974705"/>
        <rFont val="Times New Roman"/>
        <family val="1"/>
      </rPr>
      <t xml:space="preserve">
</t>
    </r>
    <r>
      <rPr>
        <sz val="9"/>
        <color rgb="FF974705"/>
        <rFont val="Times New Roman"/>
        <family val="1"/>
      </rPr>
      <t xml:space="preserve">(Travel Expense + </t>
    </r>
    <r>
      <rPr>
        <sz val="9"/>
        <color rgb="FF0070C0"/>
        <rFont val="Times New Roman"/>
        <family val="1"/>
      </rPr>
      <t>Non Travel Exp)</t>
    </r>
    <r>
      <rPr>
        <sz val="9"/>
        <color rgb="FF974705"/>
        <rFont val="Times New Roman"/>
        <family val="1"/>
      </rPr>
      <t xml:space="preserve">  </t>
    </r>
  </si>
  <si>
    <t>12. Soft, Grant, or Trust Funds</t>
  </si>
  <si>
    <t>Total Non-Travel Expense (#6 - #12)</t>
  </si>
  <si>
    <t>FIELD NAME</t>
  </si>
  <si>
    <t>DEFINITION</t>
  </si>
  <si>
    <t>Event Name</t>
  </si>
  <si>
    <t xml:space="preserve">Location of event
</t>
  </si>
  <si>
    <t xml:space="preserve">Hotel, Conference Center, etc. </t>
  </si>
  <si>
    <t>City and State</t>
  </si>
  <si>
    <t xml:space="preserve">Lodging and M&amp;IE daily rates </t>
  </si>
  <si>
    <t>Formal Event Name as it will appear in CTAT and on the Annual Plan (including acronym)</t>
  </si>
  <si>
    <t xml:space="preserve">Type of Facility
</t>
  </si>
  <si>
    <t>USDA, Federal, University or Commercial</t>
  </si>
  <si>
    <t>Air Fare</t>
  </si>
  <si>
    <t>Use city-pair fares from (https://cpsearch.fas.gsa.gov/cpsearch/search.do) to calculate government fares.  
NOTE: While here obtain baggage fee information to put under 'Miscellaneous Travel Expenses'.</t>
  </si>
  <si>
    <t xml:space="preserve">Miscellaneous Travel Expenses 
   </t>
  </si>
  <si>
    <t>Total amount of lodging</t>
  </si>
  <si>
    <t>Total amount of M&amp;IE</t>
  </si>
  <si>
    <t xml:space="preserve"> Auto-calculated.  Total amount of items #1 - #5</t>
  </si>
  <si>
    <t>Total Lodging</t>
  </si>
  <si>
    <t>Total M&amp;IE</t>
  </si>
  <si>
    <t>Estimated cost to rent the facility and/or rooms for the event</t>
  </si>
  <si>
    <t>Includes expenses associated with producing/distributing materials/items</t>
  </si>
  <si>
    <t>Includes fees for speakers and trainers</t>
  </si>
  <si>
    <t>Itemized list of other expenses not mentioned above (i.e. computer use, printing, mailing, etc.)</t>
  </si>
  <si>
    <t>Total amount of registration fees</t>
  </si>
  <si>
    <t>Total amount of soft grant or trust funds</t>
  </si>
  <si>
    <t xml:space="preserve"> Auto-calculated.  Total amount of items #6 - #12</t>
  </si>
  <si>
    <t xml:space="preserve"> Auto-calculated.  Total amount of items #1 - #12  (Travel Expense + Non Travel Exp)  </t>
  </si>
  <si>
    <t>Total amount of estimated salary and benefits</t>
  </si>
  <si>
    <t>Total amount of non-Federal contribution (must be accompanied by an opinion from OGC</t>
  </si>
  <si>
    <t>Speaker / Trainer Fees</t>
  </si>
  <si>
    <t>Promotional Material</t>
  </si>
  <si>
    <t>Other Costs - Itemized</t>
  </si>
  <si>
    <t>Registration Fees</t>
  </si>
  <si>
    <t>Soft, Grant, or Trust Funds</t>
  </si>
  <si>
    <r>
      <t xml:space="preserve">Total Event Cost without Salary (#1 - #12)
</t>
    </r>
    <r>
      <rPr>
        <sz val="9"/>
        <color rgb="FF974705"/>
        <rFont val="Times New Roman"/>
        <family val="1"/>
      </rPr>
      <t/>
    </r>
  </si>
  <si>
    <t xml:space="preserve"> Field Name and Definitions/Data Entry Instructions </t>
  </si>
  <si>
    <t>Please check for correct spelling on all entries</t>
  </si>
  <si>
    <r>
      <t xml:space="preserve">Facility / Room Rental
</t>
    </r>
    <r>
      <rPr>
        <b/>
        <i/>
        <sz val="14"/>
        <rFont val="Times New Roman"/>
        <family val="1"/>
      </rPr>
      <t xml:space="preserve">  </t>
    </r>
  </si>
  <si>
    <r>
      <t xml:space="preserve">Light Refreshments
   </t>
    </r>
    <r>
      <rPr>
        <b/>
        <i/>
        <sz val="14"/>
        <rFont val="Times New Roman"/>
        <family val="1"/>
      </rPr>
      <t xml:space="preserve"> </t>
    </r>
  </si>
  <si>
    <t xml:space="preserve">Local / TDY  Transportation Expenses
     </t>
  </si>
  <si>
    <r>
      <t xml:space="preserve">POV Mileage, Subway, TNC, IMTC, Shuttle, Taxi, Tolls, Rental Car/Fuel. 
</t>
    </r>
    <r>
      <rPr>
        <sz val="9"/>
        <color rgb="FF000000"/>
        <rFont val="Times New Roman"/>
        <family val="1"/>
      </rPr>
      <t xml:space="preserve">Expenses incurred at the duty station prior to departure, at the TDY location, and upon return to the duty station.
This includes: POV Mileage for driving to the departure point and/or to and from the TDY location; Train, Subway, Bus, Uber, Lyft, Shuttle, Taxi, Tolls, Rental Car, Fuel. </t>
    </r>
  </si>
  <si>
    <t>Includes non-transport expenses: Travel Management Center (TMC) and Voucher (TAV) fees; baggage fees; parking; and hotel taxes or resort fees. 
      taxes/fees)</t>
  </si>
  <si>
    <t>Location Cost Estimate Worksheet - Event Attendance</t>
  </si>
  <si>
    <t>City and State where the event will be held</t>
  </si>
  <si>
    <r>
      <rPr>
        <b/>
        <sz val="10"/>
        <color rgb="FF000000"/>
        <rFont val="Times New Roman"/>
        <family val="1"/>
      </rPr>
      <t xml:space="preserve">
USDA BOOTH?</t>
    </r>
    <r>
      <rPr>
        <sz val="10"/>
        <color rgb="FF000000"/>
        <rFont val="Times New Roman"/>
        <family val="1"/>
      </rPr>
      <t xml:space="preserve">  YES  or  NO</t>
    </r>
  </si>
  <si>
    <t xml:space="preserve">USDA BOOTH </t>
  </si>
  <si>
    <t xml:space="preserve">Total Attendees  </t>
  </si>
  <si>
    <t xml:space="preserve">Agency Attendees </t>
  </si>
  <si>
    <t>Total number of attendees from other USDA agencies/staff offices</t>
  </si>
  <si>
    <t>Total number attendees from your agency/staff office</t>
  </si>
  <si>
    <t xml:space="preserve">Total agency/staff office, other USDA agency/staff office, and non-USDA attendees </t>
  </si>
  <si>
    <t>Total number of non-USDA attendeees</t>
  </si>
  <si>
    <t xml:space="preserve">Other USDA Attendees </t>
  </si>
  <si>
    <t xml:space="preserve">Non - USDA Attendees  </t>
  </si>
  <si>
    <t>Indicate if your agency will be hosting or sponsoring a booth at the event</t>
  </si>
  <si>
    <r>
      <t xml:space="preserve">USDA BOOTH?  </t>
    </r>
    <r>
      <rPr>
        <sz val="11"/>
        <rFont val="Times New Roman"/>
        <family val="1"/>
      </rPr>
      <t>YES  or  NO</t>
    </r>
  </si>
  <si>
    <t>Orlando, FL</t>
  </si>
  <si>
    <t>These instructions/definitions are meant to aid you in completing the Location Cost Comparison Worksheet (LCCW) for hosting or sponsoring and event; and the Location Cost Estimate Worksheet (LCEW) for attending an event.  These worksheets will be included with your conference request package.  The totals from the LCCW or LCEW should match the applicable information on the Attendee Detailed Cost Analysis Spreadsheet (ADCAS).</t>
  </si>
  <si>
    <r>
      <t xml:space="preserve">Event Name: </t>
    </r>
    <r>
      <rPr>
        <sz val="12"/>
        <rFont val="Times New Roman"/>
        <family val="1"/>
      </rPr>
      <t>OCFO - Draft Copy of New Conference Templates</t>
    </r>
  </si>
  <si>
    <t>Dallas, TX</t>
  </si>
  <si>
    <t>Boston, MA</t>
  </si>
  <si>
    <r>
      <t xml:space="preserve">M &amp; IE:  </t>
    </r>
    <r>
      <rPr>
        <sz val="11"/>
        <rFont val="Times New Roman"/>
        <family val="1"/>
      </rPr>
      <t>$69</t>
    </r>
  </si>
  <si>
    <r>
      <t xml:space="preserve">Lodging: </t>
    </r>
    <r>
      <rPr>
        <sz val="11"/>
        <rFont val="Times New Roman"/>
        <family val="1"/>
      </rPr>
      <t>$142</t>
    </r>
  </si>
  <si>
    <r>
      <t xml:space="preserve">M &amp; IE: </t>
    </r>
    <r>
      <rPr>
        <sz val="11"/>
        <rFont val="Times New Roman"/>
        <family val="1"/>
      </rPr>
      <t xml:space="preserve"> $64</t>
    </r>
  </si>
  <si>
    <r>
      <t xml:space="preserve">Lodging: </t>
    </r>
    <r>
      <rPr>
        <sz val="11"/>
        <rFont val="Times New Roman"/>
        <family val="1"/>
      </rPr>
      <t xml:space="preserve"> $267</t>
    </r>
  </si>
  <si>
    <r>
      <t xml:space="preserve">Lodging: </t>
    </r>
    <r>
      <rPr>
        <sz val="11"/>
        <rFont val="Times New Roman"/>
        <family val="1"/>
      </rPr>
      <t xml:space="preserve"> $121</t>
    </r>
  </si>
  <si>
    <t>Marriott Hotel</t>
  </si>
  <si>
    <t>Convention Center</t>
  </si>
  <si>
    <t>Hilton Hotel</t>
  </si>
  <si>
    <t>Commercial</t>
  </si>
  <si>
    <r>
      <rPr>
        <b/>
        <sz val="12"/>
        <rFont val="Times New Roman"/>
        <family val="1"/>
      </rPr>
      <t>Total Attendees: __46______</t>
    </r>
    <r>
      <rPr>
        <sz val="12"/>
        <rFont val="Times New Roman"/>
        <family val="1"/>
      </rPr>
      <t>                     </t>
    </r>
  </si>
  <si>
    <t>Agency Attendees: _46____     </t>
  </si>
  <si>
    <r>
      <t xml:space="preserve">Event Name:  </t>
    </r>
    <r>
      <rPr>
        <sz val="12"/>
        <rFont val="Times New Roman"/>
        <family val="1"/>
      </rPr>
      <t>OCFO - Draft Copy of New Conference Templates</t>
    </r>
  </si>
  <si>
    <r>
      <rPr>
        <b/>
        <sz val="12"/>
        <rFont val="Times New Roman"/>
        <family val="1"/>
      </rPr>
      <t>Total Attendees  -  ___46______</t>
    </r>
    <r>
      <rPr>
        <sz val="12"/>
        <rFont val="Times New Roman"/>
        <family val="1"/>
      </rPr>
      <t>  </t>
    </r>
  </si>
  <si>
    <t>Agency Attendees  -    ___46_______</t>
  </si>
  <si>
    <r>
      <t xml:space="preserve">Estimated cost of light refreshments. </t>
    </r>
    <r>
      <rPr>
        <i/>
        <sz val="10"/>
        <color rgb="FF000000"/>
        <rFont val="Times New Roman"/>
        <family val="1"/>
      </rPr>
      <t xml:space="preserve">(Amount cannot exceed 20%  of the total location M&amp;IE per diem per person per day).  </t>
    </r>
    <r>
      <rPr>
        <b/>
        <i/>
        <sz val="10"/>
        <color rgb="FF000000"/>
        <rFont val="Times New Roman"/>
        <family val="1"/>
      </rPr>
      <t xml:space="preserve">EX: </t>
    </r>
    <r>
      <rPr>
        <i/>
        <sz val="10"/>
        <color rgb="FF000000"/>
        <rFont val="Times New Roman"/>
        <family val="1"/>
      </rPr>
      <t>$69* 20% = $13.80; $13.80*46 =$634.80; $634.80*6 =</t>
    </r>
    <r>
      <rPr>
        <b/>
        <i/>
        <u/>
        <sz val="10"/>
        <color rgb="FF000000"/>
        <rFont val="Times New Roman"/>
        <family val="1"/>
      </rPr>
      <t>$3,809</t>
    </r>
  </si>
  <si>
    <r>
      <t xml:space="preserve">Event Name:  </t>
    </r>
    <r>
      <rPr>
        <sz val="12"/>
        <rFont val="Times New Roman"/>
        <family val="1"/>
      </rPr>
      <t xml:space="preserve"> </t>
    </r>
  </si>
  <si>
    <t xml:space="preserve"> </t>
  </si>
  <si>
    <r>
      <t xml:space="preserve">Lodging: </t>
    </r>
    <r>
      <rPr>
        <sz val="11"/>
        <rFont val="Times New Roman"/>
        <family val="1"/>
      </rPr>
      <t xml:space="preserve">  </t>
    </r>
  </si>
  <si>
    <r>
      <t xml:space="preserve">M &amp; IE:  </t>
    </r>
    <r>
      <rPr>
        <sz val="11"/>
        <rFont val="Times New Roman"/>
        <family val="1"/>
      </rPr>
      <t xml:space="preserve"> </t>
    </r>
  </si>
  <si>
    <r>
      <rPr>
        <b/>
        <sz val="12"/>
        <rFont val="Times New Roman"/>
        <family val="1"/>
      </rPr>
      <t>Total Attendees  -  _________</t>
    </r>
    <r>
      <rPr>
        <sz val="12"/>
        <rFont val="Times New Roman"/>
        <family val="1"/>
      </rPr>
      <t>  </t>
    </r>
  </si>
  <si>
    <t>Agency Attendees  -    __________</t>
  </si>
  <si>
    <t xml:space="preserve">Lodging:  </t>
  </si>
  <si>
    <t xml:space="preserve">M &amp; IE:   </t>
  </si>
  <si>
    <r>
      <t>12. External Funds 
(</t>
    </r>
    <r>
      <rPr>
        <b/>
        <i/>
        <sz val="8"/>
        <rFont val="Times New Roman"/>
        <family val="1"/>
      </rPr>
      <t>Grant, Soft, and Trust Funds or other Non-Appropriated Funds applied to trip)</t>
    </r>
  </si>
  <si>
    <r>
      <t xml:space="preserve">Total Non-Travel Expense </t>
    </r>
    <r>
      <rPr>
        <b/>
        <sz val="11"/>
        <rFont val="Times New Roman"/>
        <family val="1"/>
      </rPr>
      <t xml:space="preserve">(#6 - </t>
    </r>
    <r>
      <rPr>
        <b/>
        <sz val="11"/>
        <color rgb="FFFF0000"/>
        <rFont val="Times New Roman"/>
        <family val="1"/>
      </rPr>
      <t>#12</t>
    </r>
    <r>
      <rPr>
        <b/>
        <sz val="11"/>
        <rFont val="Times New Roman"/>
        <family val="1"/>
      </rPr>
      <t>)</t>
    </r>
  </si>
  <si>
    <r>
      <rPr>
        <b/>
        <sz val="12"/>
        <rFont val="Times New Roman"/>
        <family val="1"/>
      </rPr>
      <t>Total Event Cost without Salary</t>
    </r>
    <r>
      <rPr>
        <b/>
        <sz val="11"/>
        <rFont val="Times New Roman"/>
        <family val="1"/>
      </rPr>
      <t xml:space="preserve"> [(#1 - #5)+(#6-#12)]</t>
    </r>
    <r>
      <rPr>
        <b/>
        <sz val="12"/>
        <rFont val="Times New Roman"/>
        <family val="1"/>
      </rPr>
      <t xml:space="preserve">
</t>
    </r>
    <r>
      <rPr>
        <sz val="9"/>
        <rFont val="Times New Roman"/>
        <family val="1"/>
      </rPr>
      <t xml:space="preserve">(Travel Expense + Non Travel Exp)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</si>
</sst>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_);_(&quot;$&quot;* \(#,##0\);_(&quot;$&quot;* &quot;-&quot;??_);_(@_)"/>
  </numFmts>
  <fonts count="41" x14ac:knownFonts="1">
    <font>
      <sz val="10"/>
      <color rgb="FF000000"/>
      <name val="Times New Roman"/>
      <charset val="204"/>
    </font>
    <font>
      <b/>
      <sz val="12"/>
      <name val="Times New Roman"/>
      <family val="1"/>
    </font>
    <font>
      <sz val="12"/>
      <name val="Times New Roman"/>
      <family val="1"/>
    </font>
    <font>
      <sz val="11"/>
      <name val="Times New Roman"/>
      <family val="1"/>
    </font>
    <font>
      <sz val="10"/>
      <name val="Times New Roman"/>
      <family val="1"/>
    </font>
    <font>
      <i/>
      <sz val="8"/>
      <name val="Times New Roman"/>
      <family val="1"/>
    </font>
    <font>
      <b/>
      <sz val="12"/>
      <color rgb="FF974705"/>
      <name val="Times New Roman"/>
      <family val="1"/>
    </font>
    <font>
      <sz val="9"/>
      <color rgb="FF974705"/>
      <name val="Times New Roman"/>
      <family val="1"/>
    </font>
    <font>
      <b/>
      <sz val="11"/>
      <name val="Times New Roman"/>
      <family val="1"/>
    </font>
    <font>
      <sz val="10"/>
      <color rgb="FF974705"/>
      <name val="Times New Roman"/>
      <family val="1"/>
    </font>
    <font>
      <b/>
      <u/>
      <sz val="14"/>
      <name val="Times New Roman"/>
      <family val="1"/>
    </font>
    <font>
      <sz val="14"/>
      <color rgb="FF000000"/>
      <name val="Times New Roman"/>
      <family val="1"/>
    </font>
    <font>
      <b/>
      <sz val="11"/>
      <color rgb="FF974705"/>
      <name val="Times New Roman"/>
      <family val="1"/>
    </font>
    <font>
      <b/>
      <i/>
      <sz val="8"/>
      <name val="Times New Roman"/>
      <family val="1"/>
    </font>
    <font>
      <b/>
      <sz val="11"/>
      <color rgb="FF000000"/>
      <name val="Times New Roman"/>
      <family val="1"/>
    </font>
    <font>
      <sz val="16"/>
      <color rgb="FFFF0000"/>
      <name val="Times New Roman"/>
      <family val="1"/>
    </font>
    <font>
      <b/>
      <sz val="12"/>
      <color rgb="FF0070C0"/>
      <name val="Times New Roman"/>
      <family val="1"/>
    </font>
    <font>
      <b/>
      <sz val="11"/>
      <color rgb="FF0070C0"/>
      <name val="Times New Roman"/>
      <family val="1"/>
    </font>
    <font>
      <sz val="9"/>
      <color rgb="FF0070C0"/>
      <name val="Times New Roman"/>
      <family val="1"/>
    </font>
    <font>
      <sz val="12"/>
      <color rgb="FF000000"/>
      <name val="Times New Roman"/>
      <family val="1"/>
    </font>
    <font>
      <b/>
      <sz val="12"/>
      <color rgb="FF000000"/>
      <name val="Times New Roman"/>
      <family val="1"/>
    </font>
    <font>
      <sz val="9"/>
      <color rgb="FF000000"/>
      <name val="Times New Roman"/>
      <family val="1"/>
    </font>
    <font>
      <sz val="10"/>
      <name val="Arial"/>
      <family val="2"/>
    </font>
    <font>
      <b/>
      <sz val="14"/>
      <color theme="1"/>
      <name val="Cambria"/>
      <family val="1"/>
      <scheme val="major"/>
    </font>
    <font>
      <sz val="14"/>
      <name val="Cambria"/>
      <family val="1"/>
      <scheme val="major"/>
    </font>
    <font>
      <b/>
      <sz val="14"/>
      <name val="Cambria"/>
      <family val="1"/>
      <scheme val="major"/>
    </font>
    <font>
      <b/>
      <sz val="14"/>
      <name val="Times New Roman"/>
      <family val="1"/>
    </font>
    <font>
      <b/>
      <i/>
      <sz val="14"/>
      <name val="Times New Roman"/>
      <family val="1"/>
    </font>
    <font>
      <b/>
      <sz val="12"/>
      <name val="Cambria"/>
      <family val="1"/>
      <scheme val="major"/>
    </font>
    <font>
      <sz val="10"/>
      <color rgb="FF000000"/>
      <name val="Times New Roman"/>
      <family val="1"/>
    </font>
    <font>
      <b/>
      <sz val="10"/>
      <color rgb="FF000000"/>
      <name val="Times New Roman"/>
      <family val="1"/>
    </font>
    <font>
      <b/>
      <sz val="14"/>
      <color rgb="FF000000"/>
      <name val="Times New Roman"/>
      <family val="1"/>
    </font>
    <font>
      <sz val="11"/>
      <color rgb="FF000000"/>
      <name val="Times New Roman"/>
      <family val="1"/>
    </font>
    <font>
      <b/>
      <sz val="12"/>
      <color theme="9" tint="-0.499984740745262"/>
      <name val="Times New Roman"/>
      <family val="1"/>
    </font>
    <font>
      <sz val="12"/>
      <color rgb="FF0070C0"/>
      <name val="Times New Roman"/>
      <family val="1"/>
    </font>
    <font>
      <i/>
      <sz val="10"/>
      <color rgb="FF000000"/>
      <name val="Times New Roman"/>
      <family val="1"/>
    </font>
    <font>
      <b/>
      <i/>
      <u/>
      <sz val="10"/>
      <color rgb="FF000000"/>
      <name val="Times New Roman"/>
      <family val="1"/>
    </font>
    <font>
      <b/>
      <i/>
      <sz val="10"/>
      <color rgb="FF000000"/>
      <name val="Times New Roman"/>
      <family val="1"/>
    </font>
    <font>
      <sz val="12"/>
      <color rgb="FFFF0000"/>
      <name val="Times New Roman"/>
      <family val="1"/>
    </font>
    <font>
      <b/>
      <sz val="11"/>
      <color rgb="FFFF0000"/>
      <name val="Times New Roman"/>
      <family val="1"/>
    </font>
    <font>
      <sz val="9"/>
      <name val="Times New Roman"/>
      <family val="1"/>
    </font>
  </fonts>
  <fills count="6">
    <fill>
      <patternFill patternType="none"/>
    </fill>
    <fill>
      <patternFill patternType="gray125"/>
    </fill>
    <fill>
      <patternFill patternType="solid">
        <fgColor theme="0" tint="-4.9989318521683403E-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FF0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22" fillId="0" borderId="0"/>
  </cellStyleXfs>
  <cellXfs count="72">
    <xf numFmtId="0" fontId="0" fillId="0" borderId="0" xfId="0" applyFill="1" applyBorder="1" applyAlignment="1">
      <alignment horizontal="left" vertical="top"/>
    </xf>
    <xf numFmtId="0" fontId="3" fillId="0" borderId="0" xfId="0" applyFont="1" applyFill="1" applyBorder="1" applyAlignment="1">
      <alignment horizontal="left"/>
    </xf>
    <xf numFmtId="0" fontId="11" fillId="0" borderId="0" xfId="0" applyFont="1" applyFill="1" applyBorder="1" applyAlignment="1">
      <alignment horizontal="left" vertical="top"/>
    </xf>
    <xf numFmtId="0" fontId="2" fillId="0" borderId="0" xfId="0" applyFont="1" applyFill="1" applyBorder="1" applyAlignment="1">
      <alignment horizontal="left"/>
    </xf>
    <xf numFmtId="0" fontId="1" fillId="0" borderId="0" xfId="0" applyFont="1" applyFill="1" applyBorder="1" applyAlignment="1">
      <alignment horizontal="left"/>
    </xf>
    <xf numFmtId="0" fontId="1" fillId="0" borderId="2" xfId="0" applyFont="1" applyFill="1" applyBorder="1" applyAlignment="1">
      <alignment horizontal="left" vertical="top" wrapText="1"/>
    </xf>
    <xf numFmtId="0" fontId="2" fillId="0" borderId="5" xfId="0" applyFont="1" applyFill="1" applyBorder="1" applyAlignment="1">
      <alignment horizontal="left" vertical="top" wrapText="1"/>
    </xf>
    <xf numFmtId="0" fontId="4" fillId="0" borderId="5" xfId="0" applyFont="1" applyFill="1" applyBorder="1" applyAlignment="1">
      <alignment horizontal="left" vertical="top" wrapText="1"/>
    </xf>
    <xf numFmtId="0" fontId="1" fillId="0" borderId="5" xfId="0" applyFont="1" applyFill="1" applyBorder="1" applyAlignment="1">
      <alignment horizontal="left" vertical="top" wrapText="1"/>
    </xf>
    <xf numFmtId="0" fontId="6"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8" fillId="0" borderId="9" xfId="0" applyFont="1" applyFill="1" applyBorder="1" applyAlignment="1">
      <alignment horizontal="left" vertical="top" wrapText="1"/>
    </xf>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1" fillId="0" borderId="6" xfId="0" applyFont="1" applyFill="1" applyBorder="1" applyAlignment="1">
      <alignment horizontal="left" vertical="top" wrapText="1"/>
    </xf>
    <xf numFmtId="0" fontId="16" fillId="2" borderId="5" xfId="0" applyFont="1" applyFill="1" applyBorder="1" applyAlignment="1">
      <alignment horizontal="left" vertical="top" wrapText="1"/>
    </xf>
    <xf numFmtId="0" fontId="1" fillId="0" borderId="7" xfId="0" applyFont="1" applyFill="1" applyBorder="1" applyAlignment="1">
      <alignment horizontal="left" vertical="top" wrapText="1"/>
    </xf>
    <xf numFmtId="0" fontId="19" fillId="0" borderId="0" xfId="0" applyFont="1" applyFill="1" applyBorder="1" applyAlignment="1">
      <alignment horizontal="left" vertical="top"/>
    </xf>
    <xf numFmtId="0" fontId="20" fillId="0" borderId="0" xfId="0" applyFont="1" applyFill="1" applyBorder="1" applyAlignment="1">
      <alignment horizontal="left" vertical="top"/>
    </xf>
    <xf numFmtId="0" fontId="24" fillId="0" borderId="0" xfId="1" applyFont="1"/>
    <xf numFmtId="0" fontId="24" fillId="0" borderId="0" xfId="1" applyFont="1" applyAlignment="1">
      <alignment horizontal="left" wrapText="1"/>
    </xf>
    <xf numFmtId="0" fontId="24" fillId="0" borderId="0" xfId="1" applyFont="1" applyAlignment="1">
      <alignment wrapText="1"/>
    </xf>
    <xf numFmtId="0" fontId="28" fillId="0" borderId="0" xfId="1" applyFont="1" applyAlignment="1">
      <alignment horizontal="center"/>
    </xf>
    <xf numFmtId="0" fontId="26" fillId="0" borderId="13" xfId="0" applyFont="1" applyFill="1" applyBorder="1" applyAlignment="1">
      <alignment horizontal="left" vertical="top" wrapText="1"/>
    </xf>
    <xf numFmtId="0" fontId="20" fillId="0" borderId="18" xfId="0" applyFont="1" applyFill="1" applyBorder="1" applyAlignment="1">
      <alignment horizontal="left" vertical="top"/>
    </xf>
    <xf numFmtId="0" fontId="11" fillId="0" borderId="19" xfId="0" applyFont="1" applyFill="1" applyBorder="1" applyAlignment="1">
      <alignment horizontal="left" vertical="top"/>
    </xf>
    <xf numFmtId="0" fontId="20" fillId="0" borderId="18" xfId="0" applyFont="1" applyFill="1" applyBorder="1" applyAlignment="1">
      <alignment horizontal="right" vertical="top"/>
    </xf>
    <xf numFmtId="0" fontId="11" fillId="0" borderId="19" xfId="0" applyFont="1" applyFill="1" applyBorder="1" applyAlignment="1">
      <alignment horizontal="left" vertical="top" wrapText="1"/>
    </xf>
    <xf numFmtId="0" fontId="20" fillId="0" borderId="20" xfId="0" applyFont="1" applyFill="1" applyBorder="1" applyAlignment="1">
      <alignment horizontal="left" vertical="top"/>
    </xf>
    <xf numFmtId="0" fontId="26" fillId="0" borderId="21" xfId="0" applyFont="1" applyFill="1" applyBorder="1" applyAlignment="1">
      <alignment horizontal="left" vertical="top" wrapText="1"/>
    </xf>
    <xf numFmtId="0" fontId="11" fillId="0" borderId="22" xfId="0" applyFont="1" applyFill="1" applyBorder="1" applyAlignment="1">
      <alignment horizontal="left" vertical="top"/>
    </xf>
    <xf numFmtId="0" fontId="31" fillId="0" borderId="13" xfId="0" applyFont="1" applyFill="1" applyBorder="1" applyAlignment="1">
      <alignment horizontal="left" vertical="top" wrapText="1"/>
    </xf>
    <xf numFmtId="0" fontId="25" fillId="4" borderId="23" xfId="1" applyFont="1" applyFill="1" applyBorder="1" applyAlignment="1">
      <alignment horizontal="center" wrapText="1"/>
    </xf>
    <xf numFmtId="0" fontId="25" fillId="4" borderId="24" xfId="1" applyFont="1" applyFill="1" applyBorder="1" applyAlignment="1">
      <alignment horizontal="center" wrapText="1"/>
    </xf>
    <xf numFmtId="0" fontId="11" fillId="0" borderId="17" xfId="0" applyFont="1" applyFill="1" applyBorder="1" applyAlignment="1">
      <alignment horizontal="left" vertical="top"/>
    </xf>
    <xf numFmtId="0" fontId="28" fillId="4" borderId="25" xfId="1" applyFont="1" applyFill="1" applyBorder="1" applyAlignment="1">
      <alignment horizontal="center" wrapText="1"/>
    </xf>
    <xf numFmtId="0" fontId="14" fillId="0" borderId="26" xfId="0" applyFont="1" applyFill="1" applyBorder="1" applyAlignment="1">
      <alignment horizontal="center" vertical="top"/>
    </xf>
    <xf numFmtId="0" fontId="1" fillId="0" borderId="6" xfId="0" applyFont="1" applyFill="1" applyBorder="1" applyAlignment="1">
      <alignment horizontal="left" vertical="top"/>
    </xf>
    <xf numFmtId="0" fontId="0" fillId="0" borderId="28" xfId="0" applyFill="1" applyBorder="1" applyAlignment="1">
      <alignment horizontal="left" vertical="top"/>
    </xf>
    <xf numFmtId="0" fontId="20" fillId="0" borderId="15" xfId="0" applyFont="1" applyFill="1" applyBorder="1" applyAlignment="1">
      <alignment horizontal="left" vertical="top"/>
    </xf>
    <xf numFmtId="0" fontId="26" fillId="0" borderId="16" xfId="0" applyFont="1" applyFill="1" applyBorder="1" applyAlignment="1">
      <alignment horizontal="left" vertical="top"/>
    </xf>
    <xf numFmtId="164" fontId="19" fillId="0" borderId="9" xfId="0" applyNumberFormat="1" applyFont="1" applyFill="1" applyBorder="1" applyAlignment="1">
      <alignment horizontal="center" vertical="center" wrapText="1"/>
    </xf>
    <xf numFmtId="164" fontId="19" fillId="2" borderId="9" xfId="0" applyNumberFormat="1" applyFont="1" applyFill="1" applyBorder="1" applyAlignment="1">
      <alignment horizontal="center" vertical="center" wrapText="1"/>
    </xf>
    <xf numFmtId="164" fontId="19" fillId="2" borderId="1" xfId="0" applyNumberFormat="1" applyFont="1" applyFill="1" applyBorder="1" applyAlignment="1">
      <alignment horizontal="center" vertical="center" wrapText="1"/>
    </xf>
    <xf numFmtId="164" fontId="19" fillId="0" borderId="11" xfId="0" applyNumberFormat="1" applyFont="1" applyFill="1" applyBorder="1" applyAlignment="1">
      <alignment horizontal="center" vertical="center" wrapText="1"/>
    </xf>
    <xf numFmtId="164" fontId="19" fillId="0" borderId="1" xfId="0" applyNumberFormat="1" applyFont="1" applyFill="1" applyBorder="1" applyAlignment="1">
      <alignment horizontal="center" vertical="center" wrapText="1"/>
    </xf>
    <xf numFmtId="0" fontId="29" fillId="0" borderId="8" xfId="0" applyFont="1" applyFill="1" applyBorder="1" applyAlignment="1">
      <alignment horizontal="left" vertical="top" wrapText="1"/>
    </xf>
    <xf numFmtId="0" fontId="8" fillId="5" borderId="1" xfId="0" applyFont="1" applyFill="1" applyBorder="1" applyAlignment="1">
      <alignment horizontal="left" vertical="top"/>
    </xf>
    <xf numFmtId="0" fontId="29" fillId="5" borderId="0" xfId="0" applyFont="1" applyFill="1" applyBorder="1" applyAlignment="1">
      <alignment horizontal="left" vertical="top" wrapText="1"/>
    </xf>
    <xf numFmtId="0" fontId="19" fillId="0" borderId="8" xfId="0" applyFont="1" applyFill="1" applyBorder="1" applyAlignment="1">
      <alignment horizontal="center" vertical="center" wrapText="1"/>
    </xf>
    <xf numFmtId="0" fontId="32" fillId="0" borderId="27" xfId="0" applyFont="1" applyFill="1" applyBorder="1" applyAlignment="1">
      <alignment vertical="top"/>
    </xf>
    <xf numFmtId="0" fontId="0" fillId="0" borderId="27" xfId="0" applyFill="1" applyBorder="1" applyAlignment="1">
      <alignment vertical="top"/>
    </xf>
    <xf numFmtId="0" fontId="0" fillId="0" borderId="28" xfId="0" applyFill="1" applyBorder="1" applyAlignment="1">
      <alignment vertical="top"/>
    </xf>
    <xf numFmtId="164" fontId="33" fillId="2" borderId="1" xfId="0" applyNumberFormat="1" applyFont="1" applyFill="1" applyBorder="1" applyAlignment="1">
      <alignment horizontal="center" vertical="center" wrapText="1"/>
    </xf>
    <xf numFmtId="164" fontId="33" fillId="2" borderId="9" xfId="0" applyNumberFormat="1" applyFont="1" applyFill="1" applyBorder="1" applyAlignment="1">
      <alignment horizontal="center" vertical="center" wrapText="1"/>
    </xf>
    <xf numFmtId="164" fontId="34" fillId="2" borderId="9" xfId="0" applyNumberFormat="1" applyFont="1" applyFill="1" applyBorder="1" applyAlignment="1">
      <alignment horizontal="center" vertical="center" wrapText="1"/>
    </xf>
    <xf numFmtId="164" fontId="38" fillId="0" borderId="9" xfId="0" applyNumberFormat="1" applyFont="1" applyFill="1" applyBorder="1" applyAlignment="1">
      <alignment horizontal="left" vertical="center" wrapText="1"/>
    </xf>
    <xf numFmtId="0" fontId="1"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164" fontId="38" fillId="0" borderId="9" xfId="0" applyNumberFormat="1" applyFont="1" applyFill="1" applyBorder="1" applyAlignment="1">
      <alignment horizontal="center" vertical="center" wrapText="1"/>
    </xf>
    <xf numFmtId="0" fontId="23" fillId="3" borderId="13" xfId="1" applyFont="1" applyFill="1" applyBorder="1" applyAlignment="1">
      <alignment horizontal="center" vertical="center" wrapText="1"/>
    </xf>
    <xf numFmtId="0" fontId="23" fillId="3" borderId="14" xfId="1" applyFont="1" applyFill="1" applyBorder="1" applyAlignment="1">
      <alignment horizontal="center" vertical="center" wrapText="1"/>
    </xf>
    <xf numFmtId="0" fontId="24" fillId="0" borderId="0" xfId="1" applyFont="1" applyAlignment="1">
      <alignment horizontal="left" wrapText="1"/>
    </xf>
    <xf numFmtId="0" fontId="10" fillId="0" borderId="0" xfId="0" applyFont="1" applyFill="1" applyBorder="1" applyAlignment="1">
      <alignment horizontal="center" vertical="top"/>
    </xf>
    <xf numFmtId="0" fontId="15" fillId="0" borderId="0"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12" xfId="0" applyFont="1" applyFill="1" applyBorder="1" applyAlignment="1">
      <alignment horizontal="left" vertical="top" wrapText="1"/>
    </xf>
    <xf numFmtId="0" fontId="32" fillId="0" borderId="27" xfId="0" applyFont="1" applyFill="1" applyBorder="1" applyAlignment="1">
      <alignment horizontal="center" vertical="top"/>
    </xf>
    <xf numFmtId="0" fontId="0" fillId="0" borderId="27" xfId="0" applyFill="1" applyBorder="1" applyAlignment="1">
      <alignment horizontal="center" vertical="top"/>
    </xf>
    <xf numFmtId="0" fontId="0" fillId="0" borderId="28" xfId="0" applyFill="1" applyBorder="1" applyAlignment="1">
      <alignment horizontal="center" vertical="top"/>
    </xf>
    <xf numFmtId="0" fontId="1" fillId="0" borderId="3" xfId="0" applyFont="1" applyFill="1" applyBorder="1" applyAlignment="1">
      <alignment horizontal="left" vertical="top" wrapText="1"/>
    </xf>
    <xf numFmtId="0" fontId="2" fillId="0" borderId="4" xfId="0" applyFont="1" applyFill="1" applyBorder="1" applyAlignment="1">
      <alignment horizontal="left" vertical="top" wrapText="1"/>
    </xf>
  </cellXfs>
  <cellStyles count="2">
    <cellStyle name="Normal" xfId="0" builtinId="0"/>
    <cellStyle name="Normal 5"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32"/>
  <sheetViews>
    <sheetView workbookViewId="0">
      <selection activeCell="H9" sqref="H9"/>
    </sheetView>
  </sheetViews>
  <sheetFormatPr defaultRowHeight="15.6" x14ac:dyDescent="0.25"/>
  <cols>
    <col min="1" max="1" width="4.6640625" style="18" customWidth="1"/>
    <col min="2" max="2" width="60.109375" style="17" customWidth="1"/>
    <col min="3" max="3" width="118.44140625" style="17" customWidth="1"/>
  </cols>
  <sheetData>
    <row r="1" spans="1:3" s="19" customFormat="1" ht="79.5" customHeight="1" x14ac:dyDescent="0.3">
      <c r="A1" s="22"/>
      <c r="B1" s="62" t="s">
        <v>94</v>
      </c>
      <c r="C1" s="62"/>
    </row>
    <row r="2" spans="1:3" s="19" customFormat="1" ht="8.25" customHeight="1" x14ac:dyDescent="0.3">
      <c r="A2" s="22"/>
      <c r="B2" s="20"/>
      <c r="C2" s="20"/>
    </row>
    <row r="3" spans="1:3" ht="17.399999999999999" x14ac:dyDescent="0.25">
      <c r="A3" s="60" t="s">
        <v>72</v>
      </c>
      <c r="B3" s="60"/>
      <c r="C3" s="60"/>
    </row>
    <row r="4" spans="1:3" ht="18" thickBot="1" x14ac:dyDescent="0.3">
      <c r="A4" s="61" t="s">
        <v>73</v>
      </c>
      <c r="B4" s="61"/>
      <c r="C4" s="61"/>
    </row>
    <row r="5" spans="1:3" s="21" customFormat="1" ht="18" thickBot="1" x14ac:dyDescent="0.35">
      <c r="A5" s="35"/>
      <c r="B5" s="32" t="s">
        <v>38</v>
      </c>
      <c r="C5" s="33" t="s">
        <v>39</v>
      </c>
    </row>
    <row r="6" spans="1:3" ht="30" customHeight="1" x14ac:dyDescent="0.25">
      <c r="A6" s="39"/>
      <c r="B6" s="40" t="s">
        <v>40</v>
      </c>
      <c r="C6" s="34" t="s">
        <v>45</v>
      </c>
    </row>
    <row r="7" spans="1:3" ht="25.5" customHeight="1" x14ac:dyDescent="0.25">
      <c r="A7" s="24"/>
      <c r="B7" s="31" t="s">
        <v>82</v>
      </c>
      <c r="C7" s="25" t="s">
        <v>91</v>
      </c>
    </row>
    <row r="8" spans="1:3" ht="30" customHeight="1" x14ac:dyDescent="0.25">
      <c r="A8" s="24"/>
      <c r="B8" s="23" t="s">
        <v>43</v>
      </c>
      <c r="C8" s="25" t="s">
        <v>80</v>
      </c>
    </row>
    <row r="9" spans="1:3" ht="30" customHeight="1" x14ac:dyDescent="0.25">
      <c r="A9" s="24"/>
      <c r="B9" s="23" t="s">
        <v>4</v>
      </c>
      <c r="C9" s="25" t="s">
        <v>44</v>
      </c>
    </row>
    <row r="10" spans="1:3" ht="30" customHeight="1" x14ac:dyDescent="0.25">
      <c r="A10" s="24"/>
      <c r="B10" s="23" t="s">
        <v>41</v>
      </c>
      <c r="C10" s="25" t="s">
        <v>42</v>
      </c>
    </row>
    <row r="11" spans="1:3" ht="30" customHeight="1" x14ac:dyDescent="0.25">
      <c r="A11" s="24"/>
      <c r="B11" s="23" t="s">
        <v>46</v>
      </c>
      <c r="C11" s="25" t="s">
        <v>47</v>
      </c>
    </row>
    <row r="12" spans="1:3" ht="39.75" customHeight="1" x14ac:dyDescent="0.25">
      <c r="A12" s="26">
        <v>1</v>
      </c>
      <c r="B12" s="23" t="s">
        <v>48</v>
      </c>
      <c r="C12" s="27" t="s">
        <v>49</v>
      </c>
    </row>
    <row r="13" spans="1:3" ht="60.75" customHeight="1" x14ac:dyDescent="0.25">
      <c r="A13" s="26">
        <v>2</v>
      </c>
      <c r="B13" s="23" t="s">
        <v>76</v>
      </c>
      <c r="C13" s="27" t="s">
        <v>77</v>
      </c>
    </row>
    <row r="14" spans="1:3" ht="39.75" customHeight="1" x14ac:dyDescent="0.25">
      <c r="A14" s="26">
        <v>3</v>
      </c>
      <c r="B14" s="23" t="s">
        <v>50</v>
      </c>
      <c r="C14" s="27" t="s">
        <v>78</v>
      </c>
    </row>
    <row r="15" spans="1:3" ht="25.5" customHeight="1" x14ac:dyDescent="0.25">
      <c r="A15" s="26">
        <v>4</v>
      </c>
      <c r="B15" s="23" t="s">
        <v>54</v>
      </c>
      <c r="C15" s="25" t="s">
        <v>51</v>
      </c>
    </row>
    <row r="16" spans="1:3" ht="25.5" customHeight="1" x14ac:dyDescent="0.25">
      <c r="A16" s="26">
        <v>5</v>
      </c>
      <c r="B16" s="23" t="s">
        <v>55</v>
      </c>
      <c r="C16" s="25" t="s">
        <v>52</v>
      </c>
    </row>
    <row r="17" spans="1:3" ht="25.5" customHeight="1" x14ac:dyDescent="0.25">
      <c r="A17" s="26"/>
      <c r="B17" s="23" t="s">
        <v>22</v>
      </c>
      <c r="C17" s="25" t="s">
        <v>53</v>
      </c>
    </row>
    <row r="18" spans="1:3" ht="25.5" customHeight="1" x14ac:dyDescent="0.25">
      <c r="A18" s="26">
        <v>6</v>
      </c>
      <c r="B18" s="23" t="s">
        <v>74</v>
      </c>
      <c r="C18" s="25" t="s">
        <v>56</v>
      </c>
    </row>
    <row r="19" spans="1:3" ht="36.75" customHeight="1" x14ac:dyDescent="0.25">
      <c r="A19" s="26">
        <v>7</v>
      </c>
      <c r="B19" s="23" t="s">
        <v>75</v>
      </c>
      <c r="C19" s="27" t="s">
        <v>112</v>
      </c>
    </row>
    <row r="20" spans="1:3" ht="25.5" customHeight="1" x14ac:dyDescent="0.25">
      <c r="A20" s="26">
        <v>8</v>
      </c>
      <c r="B20" s="23" t="s">
        <v>67</v>
      </c>
      <c r="C20" s="25" t="s">
        <v>57</v>
      </c>
    </row>
    <row r="21" spans="1:3" ht="25.5" customHeight="1" x14ac:dyDescent="0.25">
      <c r="A21" s="26">
        <v>9</v>
      </c>
      <c r="B21" s="23" t="s">
        <v>66</v>
      </c>
      <c r="C21" s="25" t="s">
        <v>58</v>
      </c>
    </row>
    <row r="22" spans="1:3" ht="25.5" customHeight="1" x14ac:dyDescent="0.25">
      <c r="A22" s="26">
        <v>10</v>
      </c>
      <c r="B22" s="23" t="s">
        <v>68</v>
      </c>
      <c r="C22" s="25" t="s">
        <v>59</v>
      </c>
    </row>
    <row r="23" spans="1:3" ht="25.5" customHeight="1" x14ac:dyDescent="0.25">
      <c r="A23" s="26">
        <v>11</v>
      </c>
      <c r="B23" s="23" t="s">
        <v>69</v>
      </c>
      <c r="C23" s="25" t="s">
        <v>60</v>
      </c>
    </row>
    <row r="24" spans="1:3" ht="25.5" customHeight="1" x14ac:dyDescent="0.25">
      <c r="A24" s="26">
        <v>12</v>
      </c>
      <c r="B24" s="23" t="s">
        <v>70</v>
      </c>
      <c r="C24" s="25" t="s">
        <v>61</v>
      </c>
    </row>
    <row r="25" spans="1:3" ht="25.5" customHeight="1" x14ac:dyDescent="0.25">
      <c r="A25" s="24"/>
      <c r="B25" s="23" t="s">
        <v>37</v>
      </c>
      <c r="C25" s="25" t="s">
        <v>62</v>
      </c>
    </row>
    <row r="26" spans="1:3" ht="25.5" customHeight="1" x14ac:dyDescent="0.25">
      <c r="A26" s="24"/>
      <c r="B26" s="23" t="s">
        <v>71</v>
      </c>
      <c r="C26" s="25" t="s">
        <v>63</v>
      </c>
    </row>
    <row r="27" spans="1:3" ht="25.5" customHeight="1" x14ac:dyDescent="0.25">
      <c r="A27" s="24"/>
      <c r="B27" s="23" t="s">
        <v>2</v>
      </c>
      <c r="C27" s="25" t="s">
        <v>64</v>
      </c>
    </row>
    <row r="28" spans="1:3" ht="25.5" customHeight="1" x14ac:dyDescent="0.25">
      <c r="A28" s="24"/>
      <c r="B28" s="23" t="s">
        <v>7</v>
      </c>
      <c r="C28" s="25" t="s">
        <v>65</v>
      </c>
    </row>
    <row r="29" spans="1:3" ht="25.5" customHeight="1" x14ac:dyDescent="0.25">
      <c r="A29" s="24"/>
      <c r="B29" s="23" t="s">
        <v>83</v>
      </c>
      <c r="C29" s="25" t="s">
        <v>87</v>
      </c>
    </row>
    <row r="30" spans="1:3" ht="25.5" customHeight="1" x14ac:dyDescent="0.25">
      <c r="A30" s="24"/>
      <c r="B30" s="23" t="s">
        <v>84</v>
      </c>
      <c r="C30" s="25" t="s">
        <v>86</v>
      </c>
    </row>
    <row r="31" spans="1:3" ht="25.5" customHeight="1" x14ac:dyDescent="0.25">
      <c r="A31" s="24"/>
      <c r="B31" s="23" t="s">
        <v>89</v>
      </c>
      <c r="C31" s="25" t="s">
        <v>85</v>
      </c>
    </row>
    <row r="32" spans="1:3" ht="25.5" customHeight="1" thickBot="1" x14ac:dyDescent="0.3">
      <c r="A32" s="28"/>
      <c r="B32" s="29" t="s">
        <v>90</v>
      </c>
      <c r="C32" s="30" t="s">
        <v>88</v>
      </c>
    </row>
  </sheetData>
  <mergeCells count="3">
    <mergeCell ref="A3:C3"/>
    <mergeCell ref="A4:C4"/>
    <mergeCell ref="B1:C1"/>
  </mergeCells>
  <pageMargins left="0.38" right="0.25" top="0.75" bottom="0.59" header="0.3" footer="0.3"/>
  <pageSetup scale="61" fitToHeight="0" orientation="portrait" horizontalDpi="4294967293" verticalDpi="4294967293" r:id="rId1"/>
  <headerFooter>
    <oddHeader>&amp;C&amp;"Times New Roman,Bold"&amp;18LOCATION COST COMPARISON WORKSHEET
LOCATION COST ESTIMATE WORKSHEET</oddHeader>
    <oddFooter>&amp;Lver 06252018&amp;C&amp;A&amp;R&amp;P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9"/>
  <sheetViews>
    <sheetView workbookViewId="0">
      <selection activeCell="C8" sqref="C8"/>
    </sheetView>
  </sheetViews>
  <sheetFormatPr defaultRowHeight="13.2" x14ac:dyDescent="0.25"/>
  <cols>
    <col min="1" max="1" width="48.33203125" customWidth="1"/>
    <col min="2" max="2" width="25.77734375" customWidth="1"/>
    <col min="3" max="3" width="2.33203125" customWidth="1"/>
    <col min="4" max="4" width="37.77734375" customWidth="1"/>
  </cols>
  <sheetData>
    <row r="1" spans="1:11" s="2" customFormat="1" ht="34.5" customHeight="1" thickBot="1" x14ac:dyDescent="0.3">
      <c r="A1" s="63" t="s">
        <v>79</v>
      </c>
      <c r="B1" s="63"/>
      <c r="C1" s="63"/>
      <c r="D1" s="63"/>
      <c r="E1" s="64" t="s">
        <v>21</v>
      </c>
      <c r="F1" s="64"/>
      <c r="G1" s="64"/>
      <c r="H1" s="64"/>
      <c r="I1" s="64"/>
      <c r="J1" s="64"/>
      <c r="K1" s="64"/>
    </row>
    <row r="2" spans="1:11" ht="31.5" customHeight="1" thickBot="1" x14ac:dyDescent="0.3">
      <c r="A2" s="37" t="s">
        <v>113</v>
      </c>
      <c r="B2" s="38"/>
      <c r="E2" s="64"/>
      <c r="F2" s="64"/>
      <c r="G2" s="64"/>
      <c r="H2" s="64"/>
      <c r="I2" s="64"/>
      <c r="J2" s="64"/>
      <c r="K2" s="64"/>
    </row>
    <row r="3" spans="1:11" ht="30.75" customHeight="1" x14ac:dyDescent="0.25">
      <c r="A3" s="5" t="s">
        <v>3</v>
      </c>
      <c r="B3" s="49" t="s">
        <v>114</v>
      </c>
      <c r="H3" s="12"/>
      <c r="I3" s="12"/>
      <c r="J3" s="12"/>
    </row>
    <row r="4" spans="1:11" ht="26.25" customHeight="1" x14ac:dyDescent="0.3">
      <c r="A4" s="65" t="s">
        <v>4</v>
      </c>
      <c r="B4" s="11" t="s">
        <v>115</v>
      </c>
      <c r="D4" s="3" t="s">
        <v>117</v>
      </c>
    </row>
    <row r="5" spans="1:11" ht="27.75" customHeight="1" x14ac:dyDescent="0.3">
      <c r="A5" s="66"/>
      <c r="B5" s="11" t="s">
        <v>116</v>
      </c>
      <c r="D5" s="4" t="s">
        <v>10</v>
      </c>
      <c r="H5" s="3"/>
    </row>
    <row r="6" spans="1:11" ht="30.75" customHeight="1" x14ac:dyDescent="0.3">
      <c r="A6" s="6" t="s">
        <v>5</v>
      </c>
      <c r="B6" s="41" t="s">
        <v>114</v>
      </c>
      <c r="D6" s="13" t="s">
        <v>118</v>
      </c>
      <c r="H6" s="4"/>
    </row>
    <row r="7" spans="1:11" ht="30.75" customHeight="1" x14ac:dyDescent="0.25">
      <c r="A7" s="7" t="s">
        <v>6</v>
      </c>
      <c r="B7" s="41"/>
      <c r="D7" s="13" t="s">
        <v>18</v>
      </c>
      <c r="H7" s="1"/>
    </row>
    <row r="8" spans="1:11" ht="27" customHeight="1" x14ac:dyDescent="0.25">
      <c r="A8" s="8" t="s">
        <v>1</v>
      </c>
      <c r="B8" s="41"/>
      <c r="D8" s="13" t="s">
        <v>19</v>
      </c>
      <c r="H8" s="1"/>
    </row>
    <row r="9" spans="1:11" ht="44.25" customHeight="1" x14ac:dyDescent="0.25">
      <c r="A9" s="7" t="s">
        <v>33</v>
      </c>
      <c r="B9" s="41"/>
      <c r="D9" s="48" t="s">
        <v>81</v>
      </c>
      <c r="H9" s="1"/>
    </row>
    <row r="10" spans="1:11" ht="45" customHeight="1" x14ac:dyDescent="0.25">
      <c r="A10" s="8" t="s">
        <v>32</v>
      </c>
      <c r="B10" s="41"/>
    </row>
    <row r="11" spans="1:11" ht="34.5" customHeight="1" x14ac:dyDescent="0.25">
      <c r="A11" s="8" t="s">
        <v>31</v>
      </c>
      <c r="B11" s="41"/>
    </row>
    <row r="12" spans="1:11" ht="46.5" customHeight="1" x14ac:dyDescent="0.25">
      <c r="A12" s="8" t="s">
        <v>30</v>
      </c>
      <c r="B12" s="41"/>
    </row>
    <row r="13" spans="1:11" ht="30.75" customHeight="1" x14ac:dyDescent="0.25">
      <c r="A13" s="9" t="s">
        <v>22</v>
      </c>
      <c r="B13" s="54">
        <f>SUM(B6:B12)</f>
        <v>0</v>
      </c>
    </row>
    <row r="14" spans="1:11" ht="28.5" customHeight="1" x14ac:dyDescent="0.25">
      <c r="A14" s="8" t="s">
        <v>25</v>
      </c>
      <c r="B14" s="41"/>
    </row>
    <row r="15" spans="1:11" ht="30.75" customHeight="1" x14ac:dyDescent="0.25">
      <c r="A15" s="8" t="s">
        <v>26</v>
      </c>
      <c r="B15" s="41"/>
    </row>
    <row r="16" spans="1:11" ht="30.75" customHeight="1" x14ac:dyDescent="0.25">
      <c r="A16" s="8" t="s">
        <v>27</v>
      </c>
      <c r="B16" s="41"/>
    </row>
    <row r="17" spans="1:2" ht="30.75" customHeight="1" x14ac:dyDescent="0.25">
      <c r="A17" s="8" t="s">
        <v>28</v>
      </c>
      <c r="B17" s="41"/>
    </row>
    <row r="18" spans="1:2" ht="30.75" customHeight="1" x14ac:dyDescent="0.25">
      <c r="A18" s="8" t="s">
        <v>29</v>
      </c>
      <c r="B18" s="41"/>
    </row>
    <row r="19" spans="1:2" ht="29.25" customHeight="1" x14ac:dyDescent="0.25">
      <c r="A19" s="8" t="s">
        <v>23</v>
      </c>
      <c r="B19" s="41"/>
    </row>
    <row r="20" spans="1:2" ht="30.75" customHeight="1" x14ac:dyDescent="0.25">
      <c r="A20" s="8" t="s">
        <v>24</v>
      </c>
      <c r="B20" s="41"/>
    </row>
    <row r="21" spans="1:2" ht="32.25" customHeight="1" thickBot="1" x14ac:dyDescent="0.3">
      <c r="A21" s="15" t="s">
        <v>34</v>
      </c>
      <c r="B21" s="55">
        <f>SUM(B14:B20)</f>
        <v>0</v>
      </c>
    </row>
    <row r="22" spans="1:2" ht="32.25" customHeight="1" thickBot="1" x14ac:dyDescent="0.3">
      <c r="A22" s="10" t="s">
        <v>35</v>
      </c>
      <c r="B22" s="53">
        <f>SUM(B21,B13)</f>
        <v>0</v>
      </c>
    </row>
    <row r="23" spans="1:2" ht="27.75" customHeight="1" thickBot="1" x14ac:dyDescent="0.3">
      <c r="A23" s="16" t="s">
        <v>2</v>
      </c>
      <c r="B23" s="44"/>
    </row>
    <row r="24" spans="1:2" ht="27" customHeight="1" thickBot="1" x14ac:dyDescent="0.3">
      <c r="A24" s="14" t="s">
        <v>7</v>
      </c>
      <c r="B24" s="45"/>
    </row>
    <row r="25" spans="1:2" ht="15" customHeight="1" x14ac:dyDescent="0.25"/>
    <row r="26" spans="1:2" ht="14.1" customHeight="1" x14ac:dyDescent="0.25"/>
    <row r="27" spans="1:2" ht="14.1" customHeight="1" x14ac:dyDescent="0.25"/>
    <row r="28" spans="1:2" ht="14.1" customHeight="1" x14ac:dyDescent="0.25"/>
    <row r="29" spans="1:2" ht="14.1" customHeight="1" x14ac:dyDescent="0.25"/>
  </sheetData>
  <mergeCells count="3">
    <mergeCell ref="A1:D1"/>
    <mergeCell ref="E1:K2"/>
    <mergeCell ref="A4:A5"/>
  </mergeCells>
  <pageMargins left="0.35" right="0.28000000000000003" top="0.41" bottom="0.33" header="0.17" footer="0.13"/>
  <pageSetup scale="90" fitToHeight="0" orientation="portrait" horizontalDpi="4294967293" verticalDpi="4294967293" r:id="rId1"/>
  <headerFooter>
    <oddFooter>&amp;Lver 06252018&amp;C&amp;A&amp;R&amp;P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8"/>
  <sheetViews>
    <sheetView tabSelected="1" workbookViewId="0">
      <selection activeCell="F22" sqref="F22"/>
    </sheetView>
  </sheetViews>
  <sheetFormatPr defaultRowHeight="13.2" x14ac:dyDescent="0.25"/>
  <cols>
    <col min="1" max="1" width="50.44140625" customWidth="1"/>
    <col min="2" max="2" width="23.6640625" customWidth="1"/>
    <col min="3" max="3" width="25.33203125" customWidth="1"/>
    <col min="4" max="4" width="27.77734375" customWidth="1"/>
  </cols>
  <sheetData>
    <row r="1" spans="1:11" s="2" customFormat="1" ht="29.25" customHeight="1" thickBot="1" x14ac:dyDescent="0.3">
      <c r="A1" s="63" t="s">
        <v>20</v>
      </c>
      <c r="B1" s="63"/>
      <c r="C1" s="63"/>
      <c r="D1" s="63"/>
      <c r="E1" s="64" t="s">
        <v>21</v>
      </c>
      <c r="F1" s="64"/>
      <c r="G1" s="64"/>
      <c r="H1" s="64"/>
      <c r="I1" s="64"/>
      <c r="J1" s="64"/>
      <c r="K1" s="64"/>
    </row>
    <row r="2" spans="1:11" ht="21" customHeight="1" thickBot="1" x14ac:dyDescent="0.3">
      <c r="A2" s="37" t="s">
        <v>0</v>
      </c>
      <c r="B2" s="67"/>
      <c r="C2" s="68"/>
      <c r="D2" s="69"/>
      <c r="E2" s="64"/>
      <c r="F2" s="64"/>
      <c r="G2" s="64"/>
      <c r="H2" s="64"/>
      <c r="I2" s="64"/>
      <c r="J2" s="64"/>
      <c r="K2" s="64"/>
    </row>
    <row r="3" spans="1:11" ht="25.5" customHeight="1" thickBot="1" x14ac:dyDescent="0.3">
      <c r="A3" s="47" t="s">
        <v>92</v>
      </c>
      <c r="B3" s="36" t="s">
        <v>11</v>
      </c>
      <c r="C3" s="36" t="s">
        <v>12</v>
      </c>
      <c r="D3" s="36" t="s">
        <v>13</v>
      </c>
      <c r="E3" s="64"/>
      <c r="F3" s="64"/>
      <c r="G3" s="64"/>
      <c r="H3" s="64"/>
      <c r="I3" s="64"/>
      <c r="J3" s="64"/>
      <c r="K3" s="64"/>
    </row>
    <row r="4" spans="1:11" ht="28.5" customHeight="1" x14ac:dyDescent="0.25">
      <c r="A4" s="5" t="s">
        <v>3</v>
      </c>
      <c r="B4" s="46" t="s">
        <v>114</v>
      </c>
      <c r="C4" s="46" t="s">
        <v>114</v>
      </c>
      <c r="D4" s="46" t="s">
        <v>114</v>
      </c>
    </row>
    <row r="5" spans="1:11" ht="21.75" customHeight="1" x14ac:dyDescent="0.25">
      <c r="A5" s="70" t="s">
        <v>4</v>
      </c>
      <c r="B5" s="11" t="s">
        <v>119</v>
      </c>
      <c r="C5" s="11" t="s">
        <v>8</v>
      </c>
      <c r="D5" s="11" t="s">
        <v>8</v>
      </c>
    </row>
    <row r="6" spans="1:11" ht="21" customHeight="1" x14ac:dyDescent="0.3">
      <c r="A6" s="71"/>
      <c r="B6" s="11" t="s">
        <v>120</v>
      </c>
      <c r="C6" s="11" t="s">
        <v>9</v>
      </c>
      <c r="D6" s="11" t="s">
        <v>9</v>
      </c>
      <c r="J6" s="3"/>
    </row>
    <row r="7" spans="1:11" ht="30.75" customHeight="1" x14ac:dyDescent="0.3">
      <c r="A7" s="6" t="s">
        <v>5</v>
      </c>
      <c r="B7" s="41"/>
      <c r="C7" s="41"/>
      <c r="D7" s="41"/>
      <c r="J7" s="4"/>
    </row>
    <row r="8" spans="1:11" ht="30.75" customHeight="1" x14ac:dyDescent="0.25">
      <c r="A8" s="7" t="s">
        <v>6</v>
      </c>
      <c r="B8" s="41"/>
      <c r="C8" s="41"/>
      <c r="D8" s="41"/>
      <c r="J8" s="1"/>
    </row>
    <row r="9" spans="1:11" ht="23.25" customHeight="1" x14ac:dyDescent="0.25">
      <c r="A9" s="8" t="s">
        <v>1</v>
      </c>
      <c r="B9" s="41"/>
      <c r="C9" s="41"/>
      <c r="D9" s="41"/>
      <c r="J9" s="1"/>
    </row>
    <row r="10" spans="1:11" ht="44.25" customHeight="1" x14ac:dyDescent="0.25">
      <c r="A10" s="7" t="s">
        <v>33</v>
      </c>
      <c r="B10" s="41"/>
      <c r="C10" s="41"/>
      <c r="D10" s="41"/>
      <c r="J10" s="1"/>
    </row>
    <row r="11" spans="1:11" ht="45" customHeight="1" x14ac:dyDescent="0.25">
      <c r="A11" s="8" t="s">
        <v>32</v>
      </c>
      <c r="B11" s="41"/>
      <c r="C11" s="41"/>
      <c r="D11" s="41"/>
    </row>
    <row r="12" spans="1:11" ht="28.5" customHeight="1" x14ac:dyDescent="0.25">
      <c r="A12" s="8" t="s">
        <v>31</v>
      </c>
      <c r="B12" s="41"/>
      <c r="C12" s="41"/>
      <c r="D12" s="41"/>
    </row>
    <row r="13" spans="1:11" ht="43.5" customHeight="1" x14ac:dyDescent="0.25">
      <c r="A13" s="8" t="s">
        <v>30</v>
      </c>
      <c r="B13" s="41"/>
      <c r="C13" s="41"/>
      <c r="D13" s="41"/>
    </row>
    <row r="14" spans="1:11" ht="30" customHeight="1" x14ac:dyDescent="0.25">
      <c r="A14" s="57" t="s">
        <v>22</v>
      </c>
      <c r="B14" s="42">
        <f>SUM(B7:B13)</f>
        <v>0</v>
      </c>
      <c r="C14" s="42">
        <f>SUM(C7:C13)</f>
        <v>0</v>
      </c>
      <c r="D14" s="42"/>
    </row>
    <row r="15" spans="1:11" ht="39.75" customHeight="1" x14ac:dyDescent="0.25">
      <c r="A15" s="8" t="s">
        <v>25</v>
      </c>
      <c r="B15" s="41"/>
      <c r="C15" s="41"/>
      <c r="D15" s="41"/>
    </row>
    <row r="16" spans="1:11" ht="33.75" customHeight="1" x14ac:dyDescent="0.25">
      <c r="A16" s="8" t="s">
        <v>26</v>
      </c>
      <c r="B16" s="41"/>
      <c r="C16" s="41"/>
      <c r="D16" s="41"/>
    </row>
    <row r="17" spans="1:4" ht="25.5" customHeight="1" x14ac:dyDescent="0.25">
      <c r="A17" s="8" t="s">
        <v>27</v>
      </c>
      <c r="B17" s="41"/>
      <c r="C17" s="41"/>
      <c r="D17" s="41"/>
    </row>
    <row r="18" spans="1:4" ht="26.25" customHeight="1" x14ac:dyDescent="0.25">
      <c r="A18" s="8" t="s">
        <v>28</v>
      </c>
      <c r="B18" s="41"/>
      <c r="C18" s="41"/>
      <c r="D18" s="41"/>
    </row>
    <row r="19" spans="1:4" ht="30.75" customHeight="1" x14ac:dyDescent="0.25">
      <c r="A19" s="8" t="s">
        <v>29</v>
      </c>
      <c r="B19" s="41"/>
      <c r="C19" s="41"/>
      <c r="D19" s="41"/>
    </row>
    <row r="20" spans="1:4" ht="27.75" customHeight="1" x14ac:dyDescent="0.25">
      <c r="A20" s="8" t="s">
        <v>23</v>
      </c>
      <c r="B20" s="41"/>
      <c r="C20" s="41"/>
      <c r="D20" s="41"/>
    </row>
    <row r="21" spans="1:4" ht="32.4" customHeight="1" x14ac:dyDescent="0.25">
      <c r="A21" s="8" t="s">
        <v>121</v>
      </c>
      <c r="B21" s="56">
        <v>0</v>
      </c>
      <c r="C21" s="59">
        <v>0</v>
      </c>
      <c r="D21" s="59">
        <v>0</v>
      </c>
    </row>
    <row r="22" spans="1:4" ht="31.5" customHeight="1" thickBot="1" x14ac:dyDescent="0.3">
      <c r="A22" s="57" t="s">
        <v>122</v>
      </c>
      <c r="B22" s="42">
        <f>(B15+B16+B17+B18+B19+B20)-B21</f>
        <v>0</v>
      </c>
      <c r="C22" s="42">
        <f>(C15+C16+C17+C18+C19+C20)-C21</f>
        <v>0</v>
      </c>
      <c r="D22" s="42">
        <f>(D15+D16+D17+D18+D19+D20)-D21</f>
        <v>0</v>
      </c>
    </row>
    <row r="23" spans="1:4" ht="36" customHeight="1" thickBot="1" x14ac:dyDescent="0.3">
      <c r="A23" s="58" t="s">
        <v>123</v>
      </c>
      <c r="B23" s="43">
        <f>B14+B22</f>
        <v>0</v>
      </c>
      <c r="C23" s="43">
        <f>C14+C22</f>
        <v>0</v>
      </c>
      <c r="D23" s="43">
        <f>D14+D22</f>
        <v>0</v>
      </c>
    </row>
    <row r="24" spans="1:4" ht="32.25" customHeight="1" thickBot="1" x14ac:dyDescent="0.3">
      <c r="A24" s="16" t="s">
        <v>2</v>
      </c>
      <c r="B24" s="44"/>
      <c r="C24" s="44"/>
      <c r="D24" s="44"/>
    </row>
    <row r="25" spans="1:4" ht="27.75" customHeight="1" thickBot="1" x14ac:dyDescent="0.3">
      <c r="A25" s="14" t="s">
        <v>7</v>
      </c>
      <c r="B25" s="45"/>
      <c r="C25" s="45"/>
      <c r="D25" s="45"/>
    </row>
    <row r="26" spans="1:4" ht="15" customHeight="1" x14ac:dyDescent="0.25"/>
    <row r="27" spans="1:4" ht="14.1" customHeight="1" x14ac:dyDescent="0.3">
      <c r="A27" s="3" t="s">
        <v>16</v>
      </c>
      <c r="B27" s="12" t="s">
        <v>14</v>
      </c>
      <c r="C27" s="12" t="s">
        <v>15</v>
      </c>
      <c r="D27" s="12" t="s">
        <v>17</v>
      </c>
    </row>
    <row r="28" spans="1:4" ht="14.1" customHeight="1" x14ac:dyDescent="0.25"/>
  </sheetData>
  <mergeCells count="4">
    <mergeCell ref="A1:D1"/>
    <mergeCell ref="E1:K3"/>
    <mergeCell ref="B2:D2"/>
    <mergeCell ref="A5:A6"/>
  </mergeCells>
  <pageMargins left="0.17" right="0.28000000000000003" top="0.41" bottom="0.33" header="0.17" footer="0.13"/>
  <pageSetup scale="91" fitToHeight="0" orientation="portrait" horizontalDpi="4294967293" verticalDpi="4294967293" r:id="rId1"/>
  <headerFooter>
    <oddFooter>&amp;Lver 06252018&amp;C&amp;A&amp;R&amp;P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9"/>
  <sheetViews>
    <sheetView workbookViewId="0">
      <selection activeCell="C8" sqref="C8"/>
    </sheetView>
  </sheetViews>
  <sheetFormatPr defaultRowHeight="13.2" x14ac:dyDescent="0.25"/>
  <cols>
    <col min="1" max="1" width="48.33203125" customWidth="1"/>
    <col min="2" max="2" width="25.77734375" customWidth="1"/>
    <col min="3" max="3" width="2.33203125" customWidth="1"/>
    <col min="4" max="4" width="37.77734375" customWidth="1"/>
  </cols>
  <sheetData>
    <row r="1" spans="1:11" s="2" customFormat="1" ht="34.5" customHeight="1" thickBot="1" x14ac:dyDescent="0.3">
      <c r="A1" s="63" t="s">
        <v>79</v>
      </c>
      <c r="B1" s="63"/>
      <c r="C1" s="63"/>
      <c r="D1" s="63"/>
      <c r="E1" s="64" t="s">
        <v>21</v>
      </c>
      <c r="F1" s="64"/>
      <c r="G1" s="64"/>
      <c r="H1" s="64"/>
      <c r="I1" s="64"/>
      <c r="J1" s="64"/>
      <c r="K1" s="64"/>
    </row>
    <row r="2" spans="1:11" ht="31.5" customHeight="1" thickBot="1" x14ac:dyDescent="0.3">
      <c r="A2" s="37" t="s">
        <v>109</v>
      </c>
      <c r="B2" s="38"/>
      <c r="E2" s="64"/>
      <c r="F2" s="64"/>
      <c r="G2" s="64"/>
      <c r="H2" s="64"/>
      <c r="I2" s="64"/>
      <c r="J2" s="64"/>
      <c r="K2" s="64"/>
    </row>
    <row r="3" spans="1:11" ht="30.75" customHeight="1" x14ac:dyDescent="0.25">
      <c r="A3" s="5" t="s">
        <v>3</v>
      </c>
      <c r="B3" s="49" t="s">
        <v>93</v>
      </c>
      <c r="H3" s="12"/>
      <c r="I3" s="12"/>
      <c r="J3" s="12"/>
    </row>
    <row r="4" spans="1:11" ht="26.25" customHeight="1" x14ac:dyDescent="0.3">
      <c r="A4" s="65" t="s">
        <v>4</v>
      </c>
      <c r="B4" s="11" t="s">
        <v>102</v>
      </c>
      <c r="D4" s="3" t="s">
        <v>110</v>
      </c>
    </row>
    <row r="5" spans="1:11" ht="27.75" customHeight="1" x14ac:dyDescent="0.3">
      <c r="A5" s="66"/>
      <c r="B5" s="11" t="s">
        <v>98</v>
      </c>
      <c r="D5" s="4" t="s">
        <v>10</v>
      </c>
      <c r="H5" s="3"/>
    </row>
    <row r="6" spans="1:11" ht="30.75" customHeight="1" x14ac:dyDescent="0.3">
      <c r="A6" s="6" t="s">
        <v>5</v>
      </c>
      <c r="B6" s="41" t="s">
        <v>103</v>
      </c>
      <c r="D6" s="13" t="s">
        <v>111</v>
      </c>
      <c r="H6" s="4"/>
    </row>
    <row r="7" spans="1:11" ht="30.75" customHeight="1" x14ac:dyDescent="0.25">
      <c r="A7" s="7" t="s">
        <v>6</v>
      </c>
      <c r="B7" s="41" t="s">
        <v>106</v>
      </c>
      <c r="D7" s="13" t="s">
        <v>18</v>
      </c>
      <c r="H7" s="1"/>
    </row>
    <row r="8" spans="1:11" ht="27" customHeight="1" x14ac:dyDescent="0.25">
      <c r="A8" s="8" t="s">
        <v>1</v>
      </c>
      <c r="B8" s="41">
        <v>24475</v>
      </c>
      <c r="D8" s="13" t="s">
        <v>19</v>
      </c>
      <c r="H8" s="1"/>
    </row>
    <row r="9" spans="1:11" ht="44.25" customHeight="1" x14ac:dyDescent="0.25">
      <c r="A9" s="7" t="s">
        <v>33</v>
      </c>
      <c r="B9" s="41">
        <v>11425</v>
      </c>
      <c r="D9" s="48" t="s">
        <v>81</v>
      </c>
      <c r="H9" s="1"/>
    </row>
    <row r="10" spans="1:11" ht="45" customHeight="1" x14ac:dyDescent="0.25">
      <c r="A10" s="8" t="s">
        <v>32</v>
      </c>
      <c r="B10" s="41">
        <v>14858</v>
      </c>
    </row>
    <row r="11" spans="1:11" ht="34.5" customHeight="1" x14ac:dyDescent="0.25">
      <c r="A11" s="8" t="s">
        <v>31</v>
      </c>
      <c r="B11" s="41">
        <f>121*46*5</f>
        <v>27830</v>
      </c>
    </row>
    <row r="12" spans="1:11" ht="46.5" customHeight="1" x14ac:dyDescent="0.25">
      <c r="A12" s="8" t="s">
        <v>30</v>
      </c>
      <c r="B12" s="41">
        <f>(69*5.5)*46</f>
        <v>17457</v>
      </c>
    </row>
    <row r="13" spans="1:11" ht="30.75" customHeight="1" x14ac:dyDescent="0.25">
      <c r="A13" s="9" t="s">
        <v>22</v>
      </c>
      <c r="B13" s="54">
        <f>SUM(B6:B12)</f>
        <v>96045</v>
      </c>
    </row>
    <row r="14" spans="1:11" ht="28.5" customHeight="1" x14ac:dyDescent="0.25">
      <c r="A14" s="8" t="s">
        <v>25</v>
      </c>
      <c r="B14" s="41">
        <v>15000</v>
      </c>
    </row>
    <row r="15" spans="1:11" ht="30.75" customHeight="1" x14ac:dyDescent="0.25">
      <c r="A15" s="8" t="s">
        <v>26</v>
      </c>
      <c r="B15" s="41">
        <f>SUM((69*0.2)*46)*6</f>
        <v>3808.8</v>
      </c>
    </row>
    <row r="16" spans="1:11" ht="30.75" customHeight="1" x14ac:dyDescent="0.25">
      <c r="A16" s="8" t="s">
        <v>27</v>
      </c>
      <c r="B16" s="41">
        <v>1000</v>
      </c>
    </row>
    <row r="17" spans="1:2" ht="30.75" customHeight="1" x14ac:dyDescent="0.25">
      <c r="A17" s="8" t="s">
        <v>28</v>
      </c>
      <c r="B17" s="41">
        <v>10000</v>
      </c>
    </row>
    <row r="18" spans="1:2" ht="30.75" customHeight="1" x14ac:dyDescent="0.25">
      <c r="A18" s="8" t="s">
        <v>29</v>
      </c>
      <c r="B18" s="41"/>
    </row>
    <row r="19" spans="1:2" ht="29.25" customHeight="1" x14ac:dyDescent="0.25">
      <c r="A19" s="8" t="s">
        <v>23</v>
      </c>
      <c r="B19" s="41">
        <f>500*46</f>
        <v>23000</v>
      </c>
    </row>
    <row r="20" spans="1:2" ht="30.75" customHeight="1" x14ac:dyDescent="0.25">
      <c r="A20" s="8" t="s">
        <v>24</v>
      </c>
      <c r="B20" s="41"/>
    </row>
    <row r="21" spans="1:2" ht="32.25" customHeight="1" thickBot="1" x14ac:dyDescent="0.3">
      <c r="A21" s="15" t="s">
        <v>34</v>
      </c>
      <c r="B21" s="55">
        <f>SUM(B14:B20)</f>
        <v>52808.800000000003</v>
      </c>
    </row>
    <row r="22" spans="1:2" ht="32.25" customHeight="1" thickBot="1" x14ac:dyDescent="0.3">
      <c r="A22" s="10" t="s">
        <v>35</v>
      </c>
      <c r="B22" s="53">
        <f>SUM(B21,B13)</f>
        <v>148853.79999999999</v>
      </c>
    </row>
    <row r="23" spans="1:2" ht="27.75" customHeight="1" thickBot="1" x14ac:dyDescent="0.3">
      <c r="A23" s="16" t="s">
        <v>2</v>
      </c>
      <c r="B23" s="44">
        <v>76020</v>
      </c>
    </row>
    <row r="24" spans="1:2" ht="27" customHeight="1" thickBot="1" x14ac:dyDescent="0.3">
      <c r="A24" s="14" t="s">
        <v>7</v>
      </c>
      <c r="B24" s="45"/>
    </row>
    <row r="25" spans="1:2" ht="15" customHeight="1" x14ac:dyDescent="0.25"/>
    <row r="26" spans="1:2" ht="14.1" customHeight="1" x14ac:dyDescent="0.25"/>
    <row r="27" spans="1:2" ht="14.1" customHeight="1" x14ac:dyDescent="0.25"/>
    <row r="28" spans="1:2" ht="14.1" customHeight="1" x14ac:dyDescent="0.25"/>
    <row r="29" spans="1:2" ht="14.1" customHeight="1" x14ac:dyDescent="0.25"/>
  </sheetData>
  <sheetProtection sheet="1" objects="1" scenarios="1"/>
  <mergeCells count="3">
    <mergeCell ref="A4:A5"/>
    <mergeCell ref="A1:D1"/>
    <mergeCell ref="E1:K2"/>
  </mergeCells>
  <pageMargins left="0.35" right="0.28000000000000003" top="0.41" bottom="0.33" header="0.17" footer="0.13"/>
  <pageSetup scale="90" fitToHeight="0" orientation="portrait" horizontalDpi="4294967293" verticalDpi="4294967293" r:id="rId1"/>
  <headerFooter>
    <oddFooter>&amp;Lver 06252018&amp;C&amp;A&amp;R&amp;P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28"/>
  <sheetViews>
    <sheetView workbookViewId="0">
      <selection activeCell="C8" sqref="C8"/>
    </sheetView>
  </sheetViews>
  <sheetFormatPr defaultRowHeight="13.2" x14ac:dyDescent="0.25"/>
  <cols>
    <col min="1" max="1" width="48.109375" customWidth="1"/>
    <col min="2" max="2" width="23.6640625" customWidth="1"/>
    <col min="3" max="3" width="25.33203125" customWidth="1"/>
    <col min="4" max="4" width="27.77734375" customWidth="1"/>
  </cols>
  <sheetData>
    <row r="1" spans="1:11" s="2" customFormat="1" ht="29.25" customHeight="1" thickBot="1" x14ac:dyDescent="0.3">
      <c r="A1" s="63" t="s">
        <v>20</v>
      </c>
      <c r="B1" s="63"/>
      <c r="C1" s="63"/>
      <c r="D1" s="63"/>
      <c r="E1" s="64" t="s">
        <v>21</v>
      </c>
      <c r="F1" s="64"/>
      <c r="G1" s="64"/>
      <c r="H1" s="64"/>
      <c r="I1" s="64"/>
      <c r="J1" s="64"/>
      <c r="K1" s="64"/>
    </row>
    <row r="2" spans="1:11" ht="21" customHeight="1" thickBot="1" x14ac:dyDescent="0.3">
      <c r="A2" s="37" t="s">
        <v>95</v>
      </c>
      <c r="B2" s="50"/>
      <c r="C2" s="51"/>
      <c r="D2" s="52"/>
      <c r="E2" s="64"/>
      <c r="F2" s="64"/>
      <c r="G2" s="64"/>
      <c r="H2" s="64"/>
      <c r="I2" s="64"/>
      <c r="J2" s="64"/>
      <c r="K2" s="64"/>
    </row>
    <row r="3" spans="1:11" ht="25.5" customHeight="1" thickBot="1" x14ac:dyDescent="0.3">
      <c r="A3" s="47" t="s">
        <v>92</v>
      </c>
      <c r="B3" s="36" t="s">
        <v>11</v>
      </c>
      <c r="C3" s="36" t="s">
        <v>12</v>
      </c>
      <c r="D3" s="36" t="s">
        <v>13</v>
      </c>
      <c r="E3" s="64"/>
      <c r="F3" s="64"/>
      <c r="G3" s="64"/>
      <c r="H3" s="64"/>
      <c r="I3" s="64"/>
      <c r="J3" s="64"/>
      <c r="K3" s="64"/>
    </row>
    <row r="4" spans="1:11" ht="28.5" customHeight="1" x14ac:dyDescent="0.25">
      <c r="A4" s="5" t="s">
        <v>3</v>
      </c>
      <c r="B4" s="49" t="s">
        <v>93</v>
      </c>
      <c r="C4" s="49" t="s">
        <v>96</v>
      </c>
      <c r="D4" s="49" t="s">
        <v>97</v>
      </c>
    </row>
    <row r="5" spans="1:11" ht="21.75" customHeight="1" x14ac:dyDescent="0.25">
      <c r="A5" s="70" t="s">
        <v>4</v>
      </c>
      <c r="B5" s="11" t="s">
        <v>102</v>
      </c>
      <c r="C5" s="11" t="s">
        <v>99</v>
      </c>
      <c r="D5" s="11" t="s">
        <v>101</v>
      </c>
    </row>
    <row r="6" spans="1:11" ht="21" customHeight="1" x14ac:dyDescent="0.3">
      <c r="A6" s="71"/>
      <c r="B6" s="11" t="s">
        <v>98</v>
      </c>
      <c r="C6" s="11" t="s">
        <v>100</v>
      </c>
      <c r="D6" s="11" t="s">
        <v>98</v>
      </c>
      <c r="J6" s="3"/>
    </row>
    <row r="7" spans="1:11" ht="30.75" customHeight="1" x14ac:dyDescent="0.3">
      <c r="A7" s="6" t="s">
        <v>5</v>
      </c>
      <c r="B7" s="41" t="s">
        <v>103</v>
      </c>
      <c r="C7" s="41" t="s">
        <v>104</v>
      </c>
      <c r="D7" s="41" t="s">
        <v>105</v>
      </c>
      <c r="J7" s="4"/>
    </row>
    <row r="8" spans="1:11" ht="30.75" customHeight="1" x14ac:dyDescent="0.25">
      <c r="A8" s="7" t="s">
        <v>6</v>
      </c>
      <c r="B8" s="41" t="s">
        <v>106</v>
      </c>
      <c r="C8" s="41" t="s">
        <v>106</v>
      </c>
      <c r="D8" s="41" t="s">
        <v>106</v>
      </c>
      <c r="J8" s="1"/>
    </row>
    <row r="9" spans="1:11" ht="23.25" customHeight="1" x14ac:dyDescent="0.25">
      <c r="A9" s="8" t="s">
        <v>1</v>
      </c>
      <c r="B9" s="41">
        <v>24475</v>
      </c>
      <c r="C9" s="41">
        <f>600*46</f>
        <v>27600</v>
      </c>
      <c r="D9" s="41">
        <f>250*46</f>
        <v>11500</v>
      </c>
      <c r="J9" s="1"/>
    </row>
    <row r="10" spans="1:11" ht="44.25" customHeight="1" x14ac:dyDescent="0.25">
      <c r="A10" s="7" t="s">
        <v>33</v>
      </c>
      <c r="B10" s="41">
        <v>11425</v>
      </c>
      <c r="C10" s="41">
        <v>12050</v>
      </c>
      <c r="D10" s="41">
        <v>8715</v>
      </c>
      <c r="J10" s="1"/>
    </row>
    <row r="11" spans="1:11" ht="45" customHeight="1" x14ac:dyDescent="0.25">
      <c r="A11" s="8" t="s">
        <v>32</v>
      </c>
      <c r="B11" s="41">
        <v>14858</v>
      </c>
      <c r="C11" s="41">
        <v>15895</v>
      </c>
      <c r="D11" s="41">
        <v>11370</v>
      </c>
    </row>
    <row r="12" spans="1:11" ht="28.5" customHeight="1" x14ac:dyDescent="0.25">
      <c r="A12" s="8" t="s">
        <v>31</v>
      </c>
      <c r="B12" s="41">
        <f>121*46*5</f>
        <v>27830</v>
      </c>
      <c r="C12" s="41">
        <f>142*5*46</f>
        <v>32660</v>
      </c>
      <c r="D12" s="41">
        <f>267*46*5</f>
        <v>61410</v>
      </c>
    </row>
    <row r="13" spans="1:11" ht="43.5" customHeight="1" x14ac:dyDescent="0.25">
      <c r="A13" s="8" t="s">
        <v>30</v>
      </c>
      <c r="B13" s="41">
        <f>(69*5.5)*46</f>
        <v>17457</v>
      </c>
      <c r="C13" s="41">
        <f>(64*5.5)*46</f>
        <v>16192</v>
      </c>
      <c r="D13" s="41">
        <f t="shared" ref="D13" si="0">(69*5.5)*46</f>
        <v>17457</v>
      </c>
    </row>
    <row r="14" spans="1:11" ht="30" customHeight="1" x14ac:dyDescent="0.25">
      <c r="A14" s="9" t="s">
        <v>22</v>
      </c>
      <c r="B14" s="54">
        <f>SUM(B7:B13)</f>
        <v>96045</v>
      </c>
      <c r="C14" s="54">
        <f>SUM(C7:C13)</f>
        <v>104397</v>
      </c>
      <c r="D14" s="54">
        <f>SUM(D7:D13)</f>
        <v>110452</v>
      </c>
    </row>
    <row r="15" spans="1:11" ht="39.75" customHeight="1" x14ac:dyDescent="0.25">
      <c r="A15" s="8" t="s">
        <v>25</v>
      </c>
      <c r="B15" s="41">
        <v>15000</v>
      </c>
      <c r="C15" s="41">
        <v>20000</v>
      </c>
      <c r="D15" s="41">
        <v>18000</v>
      </c>
    </row>
    <row r="16" spans="1:11" ht="33.75" customHeight="1" x14ac:dyDescent="0.25">
      <c r="A16" s="8" t="s">
        <v>26</v>
      </c>
      <c r="B16" s="41">
        <f>SUM((69*0.2)*46)*6</f>
        <v>3808.8</v>
      </c>
      <c r="C16" s="41">
        <f>SUM((64*0.2)*46)*6</f>
        <v>3532.8</v>
      </c>
      <c r="D16" s="41">
        <f t="shared" ref="D16" si="1">SUM((69*0.2)*46)*6</f>
        <v>3808.8</v>
      </c>
    </row>
    <row r="17" spans="1:4" ht="25.5" customHeight="1" x14ac:dyDescent="0.25">
      <c r="A17" s="8" t="s">
        <v>27</v>
      </c>
      <c r="B17" s="41">
        <v>1000</v>
      </c>
      <c r="C17" s="41">
        <v>1000</v>
      </c>
      <c r="D17" s="41">
        <v>1000</v>
      </c>
    </row>
    <row r="18" spans="1:4" ht="26.25" customHeight="1" x14ac:dyDescent="0.25">
      <c r="A18" s="8" t="s">
        <v>28</v>
      </c>
      <c r="B18" s="41">
        <v>10000</v>
      </c>
      <c r="C18" s="41">
        <v>10000</v>
      </c>
      <c r="D18" s="41">
        <v>10000</v>
      </c>
    </row>
    <row r="19" spans="1:4" ht="30.75" customHeight="1" x14ac:dyDescent="0.25">
      <c r="A19" s="8" t="s">
        <v>29</v>
      </c>
      <c r="B19" s="41"/>
      <c r="C19" s="41"/>
      <c r="D19" s="41"/>
    </row>
    <row r="20" spans="1:4" ht="27.75" customHeight="1" x14ac:dyDescent="0.25">
      <c r="A20" s="8" t="s">
        <v>23</v>
      </c>
      <c r="B20" s="41">
        <f>500*46</f>
        <v>23000</v>
      </c>
      <c r="C20" s="41">
        <f t="shared" ref="C20:D20" si="2">500*46</f>
        <v>23000</v>
      </c>
      <c r="D20" s="41">
        <f t="shared" si="2"/>
        <v>23000</v>
      </c>
    </row>
    <row r="21" spans="1:4" ht="25.5" customHeight="1" x14ac:dyDescent="0.25">
      <c r="A21" s="8" t="s">
        <v>36</v>
      </c>
      <c r="B21" s="41"/>
      <c r="C21" s="41"/>
      <c r="D21" s="41"/>
    </row>
    <row r="22" spans="1:4" ht="31.5" customHeight="1" thickBot="1" x14ac:dyDescent="0.3">
      <c r="A22" s="15" t="s">
        <v>34</v>
      </c>
      <c r="B22" s="55">
        <f>SUM(B15:B21)</f>
        <v>52808.800000000003</v>
      </c>
      <c r="C22" s="55">
        <f>SUM(C15:C21)</f>
        <v>57532.800000000003</v>
      </c>
      <c r="D22" s="55">
        <f>SUM(D15:D21)</f>
        <v>55808.800000000003</v>
      </c>
    </row>
    <row r="23" spans="1:4" ht="36" customHeight="1" thickBot="1" x14ac:dyDescent="0.3">
      <c r="A23" s="10" t="s">
        <v>35</v>
      </c>
      <c r="B23" s="53">
        <f>SUM(B22,B14)</f>
        <v>148853.79999999999</v>
      </c>
      <c r="C23" s="53">
        <f>SUM(C22,C14)</f>
        <v>161929.79999999999</v>
      </c>
      <c r="D23" s="53">
        <f>SUM(D22,D14)</f>
        <v>166260.79999999999</v>
      </c>
    </row>
    <row r="24" spans="1:4" ht="32.25" customHeight="1" thickBot="1" x14ac:dyDescent="0.3">
      <c r="A24" s="16" t="s">
        <v>2</v>
      </c>
      <c r="B24" s="44">
        <v>76020</v>
      </c>
      <c r="C24" s="44">
        <v>76020</v>
      </c>
      <c r="D24" s="44">
        <v>76020</v>
      </c>
    </row>
    <row r="25" spans="1:4" ht="27.75" customHeight="1" thickBot="1" x14ac:dyDescent="0.3">
      <c r="A25" s="14" t="s">
        <v>7</v>
      </c>
      <c r="B25" s="45"/>
      <c r="C25" s="45"/>
      <c r="D25" s="45"/>
    </row>
    <row r="26" spans="1:4" ht="15" customHeight="1" x14ac:dyDescent="0.25"/>
    <row r="27" spans="1:4" ht="14.1" customHeight="1" x14ac:dyDescent="0.3">
      <c r="A27" s="3" t="s">
        <v>107</v>
      </c>
      <c r="B27" s="12" t="s">
        <v>108</v>
      </c>
      <c r="C27" s="12" t="s">
        <v>15</v>
      </c>
      <c r="D27" s="12" t="s">
        <v>17</v>
      </c>
    </row>
    <row r="28" spans="1:4" ht="14.1" customHeight="1" x14ac:dyDescent="0.25"/>
  </sheetData>
  <sheetProtection sheet="1" objects="1" scenarios="1"/>
  <mergeCells count="3">
    <mergeCell ref="A1:D1"/>
    <mergeCell ref="A5:A6"/>
    <mergeCell ref="E1:K3"/>
  </mergeCells>
  <pageMargins left="0.17" right="0.28000000000000003" top="0.41" bottom="0.33" header="0.17" footer="0.13"/>
  <pageSetup scale="91" fitToHeight="0" orientation="portrait" horizontalDpi="4294967293" verticalDpi="4294967293" r:id="rId1"/>
  <headerFooter>
    <oddFooter>&amp;Lver 06252018&amp;C&amp;A&amp;R&amp;P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vt:lpstr>
      <vt:lpstr>Attend</vt:lpstr>
      <vt:lpstr>Host or Sponsor</vt:lpstr>
      <vt:lpstr>EXAMPLE_Attend </vt:lpstr>
      <vt:lpstr>EXAMPLE_Host or Sponsor</vt:lpstr>
      <vt:lpstr>Attend!Print_Area</vt:lpstr>
      <vt:lpstr>'EXAMPLE_Attend '!Print_Area</vt:lpstr>
      <vt:lpstr>'EXAMPLE_Host or Sponsor'!Print_Area</vt:lpstr>
      <vt:lpstr>'Host or Sponsor'!Print_Area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Huynh-Long</dc:creator>
  <cp:lastModifiedBy>Madasu, Rahul (CTR) - OCIO-DISC, Jacksonville, FL</cp:lastModifiedBy>
  <cp:lastPrinted>2018-07-16T15:25:32Z</cp:lastPrinted>
  <dcterms:created xsi:type="dcterms:W3CDTF">2017-11-29T12:23:00Z</dcterms:created>
  <dcterms:modified xsi:type="dcterms:W3CDTF">2021-08-31T16:21:45Z</dcterms:modified>
</cp:coreProperties>
</file>